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12045" tabRatio="0" activeTab="0"/>
  </bookViews>
  <sheets>
    <sheet name="TDSheet" sheetId="1" r:id="rId1"/>
  </sheets>
  <definedNames>
    <definedName name="_xlnm.Print_Area" localSheetId="0">'TDSheet'!$A$1:$Q$251</definedName>
  </definedNames>
  <calcPr fullCalcOnLoad="1"/>
</workbook>
</file>

<file path=xl/sharedStrings.xml><?xml version="1.0" encoding="utf-8"?>
<sst xmlns="http://schemas.openxmlformats.org/spreadsheetml/2006/main" count="637" uniqueCount="249">
  <si>
    <t xml:space="preserve">ЗАТВЕРДЖЕНО: </t>
  </si>
  <si>
    <t>ПАСПОРТ</t>
  </si>
  <si>
    <t>1.</t>
  </si>
  <si>
    <t>2.</t>
  </si>
  <si>
    <t>3.</t>
  </si>
  <si>
    <t>4.</t>
  </si>
  <si>
    <t>5.</t>
  </si>
  <si>
    <t>Підстави для виконання бюджетної програми:</t>
  </si>
  <si>
    <t>Мета бюджетної програми</t>
  </si>
  <si>
    <t>7.</t>
  </si>
  <si>
    <t>№ з/п</t>
  </si>
  <si>
    <t>Разом</t>
  </si>
  <si>
    <t>Усього</t>
  </si>
  <si>
    <t>Показники</t>
  </si>
  <si>
    <t>Одниця виміру</t>
  </si>
  <si>
    <t>Джерело інформації</t>
  </si>
  <si>
    <t>од.</t>
  </si>
  <si>
    <t>Звітність установи</t>
  </si>
  <si>
    <t>1 Затрат</t>
  </si>
  <si>
    <t>2 Продукту</t>
  </si>
  <si>
    <t>3 Ефективності</t>
  </si>
  <si>
    <t>4 Якість</t>
  </si>
  <si>
    <t>статистична звітність</t>
  </si>
  <si>
    <t>розрахунок</t>
  </si>
  <si>
    <t>%</t>
  </si>
  <si>
    <t>діто-дні</t>
  </si>
  <si>
    <t>грн.</t>
  </si>
  <si>
    <t>Міська програма "Малятко"</t>
  </si>
  <si>
    <t>0700000</t>
  </si>
  <si>
    <t>0710000</t>
  </si>
  <si>
    <t>Забезпечення умов надання допомоги окремим верствам населення</t>
  </si>
  <si>
    <t>Міська програма "Медична допомога окремим верствам населення"</t>
  </si>
  <si>
    <t>Міська програма "Стоматологічна допомога окремим категоріям населення м. Мелітополя"</t>
  </si>
  <si>
    <t>осіб</t>
  </si>
  <si>
    <t>4 Якості</t>
  </si>
  <si>
    <t>0712152</t>
  </si>
  <si>
    <t>розрахунки до кошторису</t>
  </si>
  <si>
    <t>1</t>
  </si>
  <si>
    <t>2</t>
  </si>
  <si>
    <t>3</t>
  </si>
  <si>
    <t>4</t>
  </si>
  <si>
    <t>звіт про виконання</t>
  </si>
  <si>
    <t xml:space="preserve">Концепція реформування місцевих бюджетів, затверджена розпорядженням Кабінету Міністрів  України  від 23.05.2007 р.  № 308-р (зі змінами внесеними Розпорядженням КМ N 1467-р ( 1467-2010-р ) від 21.07.2010).                </t>
  </si>
  <si>
    <t>План використання</t>
  </si>
  <si>
    <t>5</t>
  </si>
  <si>
    <t>Статистична звітність</t>
  </si>
  <si>
    <t xml:space="preserve"> грн</t>
  </si>
  <si>
    <t>Середні витрати на 1 діто-день</t>
  </si>
  <si>
    <t>Очікувана кількість дорослого населення пільгової категорії, яким буде надана стоматологічна допомога.</t>
  </si>
  <si>
    <t xml:space="preserve">Очікувана кількість осіб, яким будуть проведені профілактичні огляди та заходи </t>
  </si>
  <si>
    <t>Очікувана кількість протезувань</t>
  </si>
  <si>
    <t>Середні  витрати на  надання стоматологічної допомоги (терапевтичної, хірургічної, ортодонтичної) пільговій категорії дитячого населення м.Мелітополя за маловитратними технологіями</t>
  </si>
  <si>
    <t>Середні витрати на надання  стоматологічної хірургічної допомоги при фізіологічній зміні зубів дитячому населенню м. Мелітополя</t>
  </si>
  <si>
    <t>Середні витрати на надання стоматологічної допомоги  пільговим категоріям дорослого населення м. Мелітополя за маловитратними технологіями</t>
  </si>
  <si>
    <t>6</t>
  </si>
  <si>
    <t>Завдання бюджетної програми:</t>
  </si>
  <si>
    <t>Напрями використання бюджетних коштів</t>
  </si>
  <si>
    <t>Субсидії та поточні трансфери підприємства (установам, організаціям)</t>
  </si>
  <si>
    <t>Загальний фонд</t>
  </si>
  <si>
    <t>Спеціальний фонд</t>
  </si>
  <si>
    <t>Найменування місцевої/регіональної програми</t>
  </si>
  <si>
    <t>Середні витрати на  надання невідкладної стоматологічної допомоги населенню міста Мелітополя (до виведення з гострого стану)</t>
  </si>
  <si>
    <t xml:space="preserve"> грн.</t>
  </si>
  <si>
    <t>Завдання</t>
  </si>
  <si>
    <t>Наказ  Міністерства фінансів України</t>
  </si>
  <si>
    <t>26 серпня 2014 року №836</t>
  </si>
  <si>
    <t>від 29 грудня 2018 року № 1209)</t>
  </si>
  <si>
    <t>ЗАТВЕРДЖЕНО</t>
  </si>
  <si>
    <t>(у редакції наказу Міністерства фінансів України</t>
  </si>
  <si>
    <t xml:space="preserve">Наказ/ розпорядчий документ </t>
  </si>
  <si>
    <t>Ціль державної політики</t>
  </si>
  <si>
    <t>8.</t>
  </si>
  <si>
    <t>гривень</t>
  </si>
  <si>
    <t>Керівник установи - головного розпорядника бюджетних коштів/</t>
  </si>
  <si>
    <t>Назва місцевого фінансового органу</t>
  </si>
  <si>
    <t>Керівник місцевого фінансового органу/</t>
  </si>
  <si>
    <t>М.П.</t>
  </si>
  <si>
    <t>Наказ Відділу охорони здоров'я ММР ЗО</t>
  </si>
  <si>
    <t>(найменування головного розпорядника коштів місцевого бюджету)</t>
  </si>
  <si>
    <t>Зниження зростання хворобливості, захворюваності, ускладнень хвороб, інвалідності, дитячої смертності, забезпечення лікування дітей-сиріт та дітей, позбавлених батьківської опіки, до встановлення соціального статусу в разі визначення захворювання.</t>
  </si>
  <si>
    <t xml:space="preserve">Підвищення ефективності надання кваліфікованої медичної допомоги населенню міста Мелітополя з діагностики та профілактики злоякісних новоутворень, зменшення рівня дорічної летальності онкологічних хворих, зниження життя та поліпшення його якості. </t>
  </si>
  <si>
    <t>7</t>
  </si>
  <si>
    <t xml:space="preserve"> Забезпечити проведення скринінгу окремих онкологічних хвороб (патологія шийки матки, молочної залози) з метою раннього виявлення передпухлинних та пухлинних захворювань шляхом проведення заходу "Місяць жіночого здоров'я" </t>
  </si>
  <si>
    <t>Середні витрати на проведення 1 скринингу</t>
  </si>
  <si>
    <t>Запровадження гарантованого обсягу стоматологічної допомоги населенню м. Мелітополя.</t>
  </si>
  <si>
    <t xml:space="preserve"> Покращення становища дітей,що потребують соціального захисту з боку держави,та забеспечення їх фізичних та психологічних потреб; створення для них належних умов для виховання та утримання в установі; сприяння розвитку фізичного та психічного стану дитини; забезпечення необхідності лікування у разі виявлення захворювання.</t>
  </si>
  <si>
    <t>Забезпечення гарантованого  надання безоплатної стоматологічної допомоги окремим верстам  населення м. Мелітополя</t>
  </si>
  <si>
    <t>Міська програма"Покращення діагностики та профілактики злоякісних новоутворень серед жіночого та чоловічого населення м. Мелітополя"</t>
  </si>
  <si>
    <t>жінки</t>
  </si>
  <si>
    <t>чоловіки</t>
  </si>
  <si>
    <t>дівчинки</t>
  </si>
  <si>
    <t>хлопчики</t>
  </si>
  <si>
    <t>Середні витрати на профілактичні огляди та заходи</t>
  </si>
  <si>
    <t>Відсоток осіб, що отримали пільгове зубопротезування до загальної кількості осіб, що перебувають на черзі на пільгове зубопротезування</t>
  </si>
  <si>
    <t>8</t>
  </si>
  <si>
    <t>9</t>
  </si>
  <si>
    <t>Очікувана кількість дітей з інвалідністю, яких планується забезпечити безоплатними та пільговими лікарськими засобами</t>
  </si>
  <si>
    <t>Очікувана кількість хворих на епілепсію, яких планується забезпечити безоплатними та пільговими лікарськими засобами</t>
  </si>
  <si>
    <t>Очікувана кількість ветеранів війни та прирівняних до них, яких планується забезпечити безоплатними та пільговими лікарськими засобами за життєвими показниками</t>
  </si>
  <si>
    <t>Очікувана кількість хворих у до-та післяопераційний період з трансплантації, яких планується медикаментозно забезпечити безоплатними та пільговими лікарськими засобами</t>
  </si>
  <si>
    <t>Очікувана кількість хворих пільгової категорії населення, яких планується медикаментозно забезпечити безоплатними та пільговими лікарськими засобами</t>
  </si>
  <si>
    <t>Очікувана кількість дитячого населення міста для проведення туберкулінодіагностики</t>
  </si>
  <si>
    <t>Очікувана кількість хворих на фенілкетонурію, яких планується забезпечити продуктами лікувального харчування</t>
  </si>
  <si>
    <t>Очікувана кількість проведених скринингів</t>
  </si>
  <si>
    <t>Забезпечення проведення лабораторних досліджень методом ІФА на маркери пухлинних захворювань  для  діагностики та спостереження за перебігом онкозахворювань у чоловіків та жінок.</t>
  </si>
  <si>
    <t>Очікувана кількість лабораторних досліджень</t>
  </si>
  <si>
    <t xml:space="preserve">Середні витрати на 1 лабораторне дослідженя </t>
  </si>
  <si>
    <t>Забезпечення проведення діагностики ендокринних захворювань дорослого та дитячого населення.</t>
  </si>
  <si>
    <t>Очікувана кількість лабораторних досліджень ендокринних захворювань</t>
  </si>
  <si>
    <t xml:space="preserve">Міська програма "Медична допомога окремим верствам населення м. Мелітополя"                                                                   </t>
  </si>
  <si>
    <t>Міська програма "Покращення діагностики та профілактики злоякісних новоутворень серед жіночого та чоловічого населення м. Мелітополя"</t>
  </si>
  <si>
    <t>Середні витрати на одну дитину з інвалідністю, яку планується забезпечити безоплатними та пільговими лікарськими засобами</t>
  </si>
  <si>
    <t>Середні витрати на одного хворого на епілепсію, якого планується запезпечити безоплатними та пільговими лікарськими засобами</t>
  </si>
  <si>
    <t>Середні витрати на одного ветерана війни та прирівнянних до них, якого планується забезпечити  безоплатними та пільговими лікарськими засобами</t>
  </si>
  <si>
    <t>Середні витрати на одного хворого у до- та післяопераційний період з трансплантації, якого планується забезпечити безоплатними та пільговими лікарськими засобами</t>
  </si>
  <si>
    <t>Середні витрати на одного хворого пільгової категорії населення, якого планується забезпечити безоплатними та пільговими лікарськими засобами</t>
  </si>
  <si>
    <t>Середні витрати на  одного хворого з фенілкетонурії, якого планується забезпечити продуктами лікувального харчування</t>
  </si>
  <si>
    <t>Відділ охорони здоров'я Мелітопольської міськради Запорізької області                               01993011</t>
  </si>
  <si>
    <t>(код Програмної
класифікації видатків
та кредитування
місцевого бюджету)</t>
  </si>
  <si>
    <t>(найменування головного розпорядника коштів місцевого бюджету)                                                  (код за ЄДРПОУ)</t>
  </si>
  <si>
    <t>(найменування відповідального виконавця)                                                                                           (код за ЄДРПОУ)</t>
  </si>
  <si>
    <t xml:space="preserve">(код Типової програмної
класифікації видатків 
та кредитування місцевого
бюджету)
</t>
  </si>
  <si>
    <t xml:space="preserve"> (код Функціональної класифікації видатків та кредитування бюджету)
</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</si>
  <si>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</si>
  <si>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</si>
  <si>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2152</t>
  </si>
  <si>
    <t>О763</t>
  </si>
  <si>
    <t>Інші програми та заходи у сфері охорони здоров’я</t>
  </si>
  <si>
    <t>заступник керівника установи</t>
  </si>
  <si>
    <t xml:space="preserve">заступник керівника місцевого фінансового органу
</t>
  </si>
  <si>
    <t>Дата погодження</t>
  </si>
  <si>
    <t xml:space="preserve"> Конституція України.       </t>
  </si>
  <si>
    <t xml:space="preserve">Бюджетний кодекс України.   </t>
  </si>
  <si>
    <t xml:space="preserve">Закон України « Про місцеве самоврядування в Україні».      </t>
  </si>
  <si>
    <t>Закон України від 19.11.1992 № 2801-ХІІ „ Основи законодавства України  про охорону здоров’я ”.</t>
  </si>
  <si>
    <t xml:space="preserve">Закон України "Про Державний бюджет України на 2020 рік".   </t>
  </si>
  <si>
    <t xml:space="preserve">Наказ Міністерства охорони здоров'я України від 02.12.2004 №592 "Про подальше вдосконалення служби статистики системи МОЗ України" </t>
  </si>
  <si>
    <t>Наказ Міністерства фінансів України від 02.08.2010 року № 805 «Про затвердження Основних підходів до впровадження програмно-цільового методу складання  та виконання місцевих бюджетів».</t>
  </si>
  <si>
    <t xml:space="preserve">Накази Міністерства фінансів України, Міністерства охорони здоров’я України від 26.05.2010р. №283/437 Про затвердження Типового переліку бюджетних програм та результативних показників їх виконання для місцевих бюджетів у галузі «Охорони здоров’я».   </t>
  </si>
  <si>
    <t xml:space="preserve">6. </t>
  </si>
  <si>
    <t>Цілі державної політики, на досягнення яких спрямована реалізація бюджетної програми</t>
  </si>
  <si>
    <t xml:space="preserve">9. </t>
  </si>
  <si>
    <t>Напрями використання бюджетних коштів:</t>
  </si>
  <si>
    <t xml:space="preserve">10. </t>
  </si>
  <si>
    <t>Перелік місцевих/регіональних програм, що виконуються у складі бюджетної програми:</t>
  </si>
  <si>
    <t xml:space="preserve">11. </t>
  </si>
  <si>
    <t>Результативні показники бюджетної програми:</t>
  </si>
  <si>
    <t>_</t>
  </si>
  <si>
    <t>обсяг видатків для забезпечення харчування дітей сиріт відповідно до віку та фізіологічних потреб (придбання продуктів харчування, соків для дітей)</t>
  </si>
  <si>
    <t>Очікувана кількість діто-днів утримання дітей-сиріт</t>
  </si>
  <si>
    <t>Очікувана кількість дітей що перебувають у закладі (протягом року), у тому числі:</t>
  </si>
  <si>
    <t>Рівень покращення утримання дітей, що перебувають в установі</t>
  </si>
  <si>
    <t>-</t>
  </si>
  <si>
    <t>Обсяг видатків на медикаменти та перев’язувальні матеріали</t>
  </si>
  <si>
    <t>Обсяг видатків на продукти харчування</t>
  </si>
  <si>
    <t>Всього обсяг видатків для забезпечення гарантованного  надання безоплатної стоматологічної допомоги окремим верстам  населенню м. Мелітополя, у тому числі:</t>
  </si>
  <si>
    <t>Всього обсяг видатків для  покращення становища дітей, що потребують соціального захисту з боку держави,та забезпечення їх фізичних та психологічних потреб; створення для них належних умов для виховання та утримання в установі; сприяння розвитку фізичного та психічного стану дитини; забезпечення необхідності лікування у разі виявлення захворювання, у тому числі:</t>
  </si>
  <si>
    <t xml:space="preserve">Очікувана кількість пільгової категорії дитячого населення, яким буде надана стоматологічна допомога, у тому числі: </t>
  </si>
  <si>
    <t>хлопці</t>
  </si>
  <si>
    <t>дівчата</t>
  </si>
  <si>
    <t xml:space="preserve">Очікувана кількість дітей, яким буде надана хірургічна допомога при фізіологічній зміні зубів, у тому числі: </t>
  </si>
  <si>
    <t xml:space="preserve">Очікувана кількість осіб, яким буде надана невідкладна стоматологічна допомога, у тому числі: </t>
  </si>
  <si>
    <t>Середні витрати на  зубне протезування окремих категорій  населення м.Мелітополя</t>
  </si>
  <si>
    <t>Очікувана кількість пролікованих хворих</t>
  </si>
  <si>
    <t>Середні видатки на одногопролікованого хворого</t>
  </si>
  <si>
    <t>дорослі (від 18 років), з них:</t>
  </si>
  <si>
    <t>діти (від 0 до 18 років), з них:</t>
  </si>
  <si>
    <t>чоловіки (військовозобов’язані та призовники)</t>
  </si>
  <si>
    <t>Середні витрати на проведення 1 процедури туберкулінодіагностики</t>
  </si>
  <si>
    <t>Відсоток забезпечення безоплатними та пільговими лікарськими засобами дитей з інвалідністю</t>
  </si>
  <si>
    <t>Відсоток забезпечення безоплатними та пільговими лікарськими засобами хворих на епілепсію</t>
  </si>
  <si>
    <t>Відсоток забезпечення безоплатними та пільговими лікарськими засобами ветеранів війни та прирівнянних до них</t>
  </si>
  <si>
    <t>Відсоток забезпечення безоплатними та пільговими лікарськими засобами хворих у до- та післяопераційний період з трансплантації</t>
  </si>
  <si>
    <t>Відсоток забезпечення безоплатними та пільговими лікарськими засобами осіб пільгової категорії населення</t>
  </si>
  <si>
    <t xml:space="preserve">Відсоток забезпечення осіб дитячого населення, яки охоплени на туберкулінодіагностику </t>
  </si>
  <si>
    <t>Відсоток забезпечення продуктами лікувального харчування хворих на фенілкетонурію</t>
  </si>
  <si>
    <t xml:space="preserve">Обсяг видатків для забезпечення пільгової категорії населення, в т. ч. дітей-інвалідів лікарськими препаратами та виробами медичного призначення за рецептами лікаря в разі амбулаторного лікування та проведення багатопрофільних реабілітаційних заходів наступним категоріям населення, у тому числі: </t>
  </si>
  <si>
    <t>обсяг видатків на  надання невідкладної стоматологічної допомоги населенню міста Мелітополя (до виведення з гострого стану)</t>
  </si>
  <si>
    <t>обсяг видатків на  надання стоматологічної допомоги (терапевтичної, хірургічної, ортодонтичної)  пільговій категорії дитячого населення міста Мелітополя за маловитратними технологіями</t>
  </si>
  <si>
    <t>обсяг видатків на  надання стоматологічної хірургічної допомоги при фізіологічній зміні зубів дитячому населенню м. Мелітополя</t>
  </si>
  <si>
    <t>обсяг видатків на  надання стоматологічної допомоги дорослому населенню міста Мелітополя (терапевтичної допомоги: лікування карієсу та його ускладнень за маловитратними технологіями, лікування захворювань слизової оболонки ротової порожнини та ясен за маловитратними технологіями, хірургічної допомоги за маловитратними технологіями та за винятком імплантації)
окремим категоріям населення міста Мелітополя</t>
  </si>
  <si>
    <t>обсяг видатків на здійснення заходів з профілактики стоматологічних захворювань (профілактичні огляди організованого дитячого населення та призовників та військовозобов’язаних)</t>
  </si>
  <si>
    <t>обсяг видатків на зубне протезування (за винятком протезування з дорогоцінних металів, металокерамікою, нітрит-титанового покриття, протезування на імплантах та протезування  високовартісними пластмасами) окремих категорій населення міста Мелітополя</t>
  </si>
  <si>
    <t>обсяг видатків на медикаментозне забезпечення дітей з інвалідністю безоплатними та пільговими лікарськими засобами</t>
  </si>
  <si>
    <t>обсяг видатків на медикаментозне забезпечення хворих у до- та післяопераційний період з трансплантації безоплатними та пільговими лікарськими засобами</t>
  </si>
  <si>
    <t>обсяг видатків на придбання лікарських засобів для проведення туберкулінодіагностики дитячому населенню</t>
  </si>
  <si>
    <t>обсяг видатків на забезпечення хворих на фенілкетонурію, продуктами лікувального харчування</t>
  </si>
  <si>
    <t>Обсяг видатків на іншi виплати населенню</t>
  </si>
  <si>
    <t>обсяг видатків на медичну допомогу ветеранам війни та прирівняних до них безоплатними та пільговими лікарськими засобами за життєвими показниками (Закон України "Про статус ветеранів війни, гарантії їх соціального захисту")</t>
  </si>
  <si>
    <t xml:space="preserve">обсяг видатків на медикаментозне забезпечення пільгової категорії населення безоплатними та пільговими лікарськими засобами (постанова КМУ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
</t>
  </si>
  <si>
    <t>Всього обсяг видатків для   проведення скринінгу окремих онкологічних хвороб (патологія шийки матки, молочної залози) з метою раннього виявлення передпухлинних та пухлинних захворювань шляхом проведення заходу "Місяць жіночого здоров'я" , у тому числі:</t>
  </si>
  <si>
    <t>обсяг видатків на медикаменти та перев’язувальні матеріали</t>
  </si>
  <si>
    <t xml:space="preserve">Відсоток виконання плану лабораторних досліджень </t>
  </si>
  <si>
    <t>Відсоток виконання плану проведення скринінгів</t>
  </si>
  <si>
    <t>Всього обсяг видатків для   проведення лабораторних досліджень методом ІФА на маркери пухлинних захворювань  для  діагностики та спостереження за перебігом онкозахворювань у чоловіків та жінок, у тому числі:</t>
  </si>
  <si>
    <t>Всього обсяг видатків для  проведення діагностики ендокринних захворювань дорослого та дитячого населення, у тому числі:</t>
  </si>
  <si>
    <t xml:space="preserve">ПОГОДЖЕНО: </t>
  </si>
  <si>
    <t xml:space="preserve"> Обсяг видатків на оплату послуг (крім комунальних)</t>
  </si>
  <si>
    <t>Середні витрати на 1 дитину</t>
  </si>
  <si>
    <t xml:space="preserve">Послуги з соціального супроводу щодо профілактики та тестування вірусного гепатиту С </t>
  </si>
  <si>
    <t>Очікувана кількість хворих на вірусні гепатити  С</t>
  </si>
  <si>
    <t>Середні витрати на одного хворого з вірусного гепатиту  С</t>
  </si>
  <si>
    <t>Закон України "Про основи соціальної  захищеності осіб з інвалідністю в Україні"</t>
  </si>
  <si>
    <t>Закон України "Про реабілітацію осіб з інвалідністю в Україні"</t>
  </si>
  <si>
    <t>Відсоток забезпечення хворих вірусним гепатитом  С</t>
  </si>
  <si>
    <t xml:space="preserve">2 продукту </t>
  </si>
  <si>
    <t xml:space="preserve">Мелітопольської міської ради Запорізької області                                                           </t>
  </si>
  <si>
    <t xml:space="preserve">                                                                                                                                                                                                  </t>
  </si>
  <si>
    <t xml:space="preserve">       (підпис) </t>
  </si>
  <si>
    <t xml:space="preserve">   (ім"я та прізвище)</t>
  </si>
  <si>
    <t xml:space="preserve">                                                                                                                                                                                                             </t>
  </si>
  <si>
    <r>
      <t xml:space="preserve"> Мелітопольської міської ради Запорізької області                                                       </t>
    </r>
    <r>
      <rPr>
        <u val="single"/>
        <sz val="13"/>
        <rFont val="Times New Roman"/>
        <family val="1"/>
      </rPr>
      <t xml:space="preserve">                              </t>
    </r>
    <r>
      <rPr>
        <sz val="13"/>
        <rFont val="Times New Roman"/>
        <family val="1"/>
      </rPr>
      <t xml:space="preserve">  </t>
    </r>
    <r>
      <rPr>
        <u val="single"/>
        <sz val="13"/>
        <rFont val="Times New Roman"/>
        <family val="1"/>
      </rPr>
      <t xml:space="preserve">   </t>
    </r>
  </si>
  <si>
    <t>Наказ Міністерства фінансів України від 26.08.2014р.№ 836 «Про деякі питання запровадження програмно-цільового методу складання та виконання місцевих бюджетів» зі змінами.</t>
  </si>
  <si>
    <t>Начальник фінансового управління</t>
  </si>
  <si>
    <t>Яна ЧАБАН</t>
  </si>
  <si>
    <t xml:space="preserve">Рішення 1сесії Мелітопольської міської ради Запорізької області VIII скликання від 17.12.2020 № 7/20 "Про затвердження міської програми "Стоматологічна допомога окремим категоріям населення м. Мелітополя"      
</t>
  </si>
  <si>
    <t xml:space="preserve">Рішення 1 сесії Мелітопольської міської ради Запорізької області VIII скликання від 17.12.2020 №7/25 "Про затвердження міської програми "Покращення діагностики та профілактики злоякісних новоутворень серед жіночого та чоловічого населення м.Мелітополя"      </t>
  </si>
  <si>
    <t xml:space="preserve">Рішення 1 сесії Мелітопольської міської ради Запорізької області VIII скликання від 17.12.2020 №7/24 "Про затвердження міської програми "Проведення лабораторної діагностики коронавірусної хвороби (COVID-19) певним категоріям  населення м.Мелітополя"      </t>
  </si>
  <si>
    <t xml:space="preserve">Рішення 1 сесії Мелітопольської міської ради Запорізької області VIIІ скликання від 17.12.2020 № 7/21 "Про затвердження міської програми "Малятко"                                                                                                                                                                                                                                                                                                                                                                                                                                                                                                                                                                                                                                                          
                                                                                                                                                                                                                                                                                                                                                                                                   </t>
  </si>
  <si>
    <t xml:space="preserve">Рішення 1 сесії Мелітопольської міської ради Запорізької області VIІI скликання від 187.12.2020 № 7/423 "Про затвердження міської програми "Медична допомога окремим верствам населення м. Мелітополя"                                                                        
</t>
  </si>
  <si>
    <t>Своєчасне виявлення хворих на новий коронавірус серед груп підвищеного ризику, недопущення розповсюдження гострої вірусної інфекції SARS-CoV-2, моніторингу рівня популяційного імунітету, обстеження при плановій госпіталізації пацієнтів без ознак ТГРС та/або інших ГРВІ.</t>
  </si>
  <si>
    <t>Усунення множинності рішень щодо безоплатного і пільгового відпуску лікарських засобів у разі амбулаторного лікування пільгових груп населення та за певними категоріями захворювання, здійснення забезпечення дітей, хворих на фенілкетонурію, продуктами лікувального харчування.</t>
  </si>
  <si>
    <t>Постанова Кабінету міністрів України від 20 травня 2020 року №392 "Про встановлення карантину з метою запобігання поширенню на території України гострої респіраторної хвороби COVID-19, спричиненою коронавірусом SARS-CoV-2" (зі змінами)</t>
  </si>
  <si>
    <t>Наказ Міністерства охорони здоров'я України №417 від 15.07.2011р. «Про організацію амбулаторної акушерсько – гінекологічної допомоги в Україні».   
Наказ Міністерства охорони здоров'я України від 02.04.2020 № 762 "Про затвердження протоколу "Надання медичної допомоги для лікування коронавірусної хвороби (COVID-19)" зі змінами.</t>
  </si>
  <si>
    <t xml:space="preserve"> 1. Створення гідних  умов для здійснення соціальної опіки дітей-сиріт та дітей, які залишилися без піклування батьків та перебувають тимчасово   в дитячій лікарні до вирішення питання щодо подальшого влаштування та соціального захисту дітей з сімей, які опинилися у складних життевих обставинах у зв'язку з тривалою хворобою , встановленням інвалідності, вродженими вадами фізичного та психічного розвитку, малозабезпеченістю, безробіттям одного з членів сім'ї, що негативно впливає на виконання батьківських обов'язків,призводить до неналежного утримання дитини та догляду за нею.                                                                                                                                                          2. Забезпечення доступності життєво необхідних медикаментозних засобів та виробів медичного призначення пільговій категорії населення, в т.ч. дітям-інвалідам, хворим на епілепсію, хворим на психічні захворювання, забезпечення повноціннного  нервово-психічного розвитку, запобігання стійкої дитячої інвалідності та попередження формування розумової відсталості у дітей, хворих на фенілкетонурію.                                                                                                                             3. Створення умов для підвищення рівня стоматологічного здоров'я населення м. Мелітополя та реалізація положень законодавства України щодо забезпечення населення гарантованою державною стоматологічною допомогою  окремих категорій населення міста безоплатною стоматологічною допомогою та здійснення профілактики захворюівань, що дозволяє запобігти гострих форм хвороби та її ускладнень.                                                                                                                      4. Підвищення ефективності надання кваліфікованої медичної допомоги населенню міста Мелітополя з діагностики та профілактики злоякісних новоутворень, зменшення рівня дорічної летальності онкологічних хворих, зниження життя та поліпшення його якості.                                                                                             5. Забезпечення лабораторної діагностики коронавірусної хвороби (COVID-19) методом імуноферментного аналізу та полімеразної ланцюгової реакції, недопущення поширення на території міста Мелітополь випадків захворювань, спричинених коронавірусною хворобою COVID-19, та надання своєчасної медичної допомоги міста, забезпечення скринінгового тестування груп підвищеного ризику.</t>
  </si>
  <si>
    <t>Забезпечення проведення полімеразної ланцюгової реакції та ІФА-SARS-CoV-2 певним категоріям населення міста Мелітополь та забезпечення лабораторних досліджень методом ІФА для визначення імуноглобулінів M та  G до SARS-CoV-2.</t>
  </si>
  <si>
    <t>Міська програма  "Проведення лабораторної діагностики коронавірусної хороби (COVID-19) певним категоріям населення м.Мелітополя"</t>
  </si>
  <si>
    <t>обсяг видатків на медикаментозне забезпечення хворих на епілепсію безоплатними та пільговими лікарськими засобами</t>
  </si>
  <si>
    <t>обсяг видатків на  медикаментозне забезпечення хворих на психічні захворювання безоплатними та пільговими лікарськими засобами</t>
  </si>
  <si>
    <t>Очікувана кількість хворих на психічні захворювання , яких планується забезпечити безоплатними та пільговими лікарськими засобами</t>
  </si>
  <si>
    <t>Середні витрати на одного хворого по психічному захворюванню, якого планується забезпечити безоплатними та пільговими лікарськими засобами</t>
  </si>
  <si>
    <t xml:space="preserve">Відсоток  забезпечення безоплатними та пільговими лікарськими засобами хворих на психічні захворювання </t>
  </si>
  <si>
    <t>предмети, матеріали, обладнання та інвентар</t>
  </si>
  <si>
    <t>Обсяг бюджетних призначень/бюджетних асигнувань  - 7 170 000,00 гривень, у тому числі загального фонду - 7 170 000,00 гривень та спеціального фонду -  0,00 гривень</t>
  </si>
  <si>
    <t>обсяг видатків на оплату послуг з доставки гуманітарного вантажу зі стоматологічним обладнанням</t>
  </si>
  <si>
    <t>бюджетної програми  бюджету Мелітопольської міської територіальної громади на 2021 рік</t>
  </si>
  <si>
    <t>08568000000</t>
  </si>
  <si>
    <t xml:space="preserve">Рішення 1 сесії Мелітопольської міської ради  Запорізької області VIІІ скликання від 17.12.2020 № 8/2 "Про  бюджет Мелітопольської міської територіальної громади  на 2021 рік (08568000000) "                                                                                                                                                                                                                                                                                                                                                                                                                                                                  </t>
  </si>
  <si>
    <t xml:space="preserve">Міська програма  "Проведення лабораторної діагностики коронавірусної хороби (COVID-19) певним категоріям населення м.Мелітополя"
</t>
  </si>
  <si>
    <t>Всього обсяг видатків для проведення лабораторної діагностики коронавірусної хвороби  (COVID-19) певним категоріям населення м.Мелітополя"</t>
  </si>
  <si>
    <t>Відсоток виконання плану лабораторної діагностики</t>
  </si>
  <si>
    <t>Очікувана кількість проведеної  лабораторної діагностики методом полімеразної ланцюгової реакції  та ІФА-SARS-CoV-2</t>
  </si>
  <si>
    <t>Середні витрати на 1 лабораторну діагностику методом полімеразної ланцюгової реакції  та ІФА-SARS-CoV-2</t>
  </si>
  <si>
    <t>Очікувана кількість лабораторних досліджень методом ІФА для визначення імуноглобулінів M та G до SARS-CoV-2</t>
  </si>
  <si>
    <t>Середні витрати на 1 лабораторне дослідженя методом ІФА для визначення імуноглобулінів M та G до SARS-CoV-2</t>
  </si>
  <si>
    <t xml:space="preserve">Начальник  відділу охорони здоров'я  </t>
  </si>
  <si>
    <t>Лариса  САПРИКІНА</t>
  </si>
  <si>
    <t>обсяг видатків для забезпечення  дітей зазначених категорій предметами особистої гігієни</t>
  </si>
  <si>
    <t>від  08.02.2021 №28</t>
  </si>
</sst>
</file>

<file path=xl/styles.xml><?xml version="1.0" encoding="utf-8"?>
<styleSheet xmlns="http://schemas.openxmlformats.org/spreadsheetml/2006/main">
  <numFmts count="3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quot;  &quot;"/>
    <numFmt numFmtId="173" formatCode="000000"/>
    <numFmt numFmtId="174" formatCode="0.000"/>
    <numFmt numFmtId="175" formatCode="0.0"/>
    <numFmt numFmtId="176" formatCode="#,##0.000"/>
    <numFmt numFmtId="177" formatCode="0.00000000"/>
    <numFmt numFmtId="178" formatCode="0.0000000"/>
    <numFmt numFmtId="179" formatCode="0.000000"/>
    <numFmt numFmtId="180" formatCode="0.00000"/>
    <numFmt numFmtId="181" formatCode="0.0000"/>
    <numFmt numFmtId="182" formatCode="0.000000000"/>
    <numFmt numFmtId="183" formatCode="#,##0.0"/>
    <numFmt numFmtId="184" formatCode="#,##0.0000"/>
    <numFmt numFmtId="185" formatCode="0.00000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60">
    <font>
      <sz val="8"/>
      <name val="Arial"/>
      <family val="2"/>
    </font>
    <font>
      <sz val="14"/>
      <name val="Times New Roman"/>
      <family val="1"/>
    </font>
    <font>
      <b/>
      <sz val="14"/>
      <name val="Times New Roman"/>
      <family val="1"/>
    </font>
    <font>
      <b/>
      <i/>
      <sz val="14"/>
      <name val="Times New Roman"/>
      <family val="1"/>
    </font>
    <font>
      <b/>
      <sz val="10"/>
      <name val="Arial"/>
      <family val="2"/>
    </font>
    <font>
      <sz val="7"/>
      <name val="Arial"/>
      <family val="2"/>
    </font>
    <font>
      <sz val="12"/>
      <name val="Times New Roman"/>
      <family val="1"/>
    </font>
    <font>
      <sz val="8"/>
      <name val="Times New Roman"/>
      <family val="1"/>
    </font>
    <font>
      <b/>
      <sz val="13"/>
      <name val="Times New Roman"/>
      <family val="1"/>
    </font>
    <font>
      <b/>
      <sz val="12"/>
      <name val="Times New Roman"/>
      <family val="1"/>
    </font>
    <font>
      <sz val="13"/>
      <name val="Times New Roman"/>
      <family val="1"/>
    </font>
    <font>
      <sz val="10"/>
      <name val="Arial"/>
      <family val="2"/>
    </font>
    <font>
      <sz val="10"/>
      <name val="Times New Roman"/>
      <family val="1"/>
    </font>
    <font>
      <u val="single"/>
      <sz val="13"/>
      <name val="Times New Roman"/>
      <family val="1"/>
    </font>
    <font>
      <i/>
      <sz val="14"/>
      <name val="Times New Roman"/>
      <family val="1"/>
    </font>
    <font>
      <i/>
      <sz val="12"/>
      <name val="Times New Roman"/>
      <family val="1"/>
    </font>
    <font>
      <sz val="16"/>
      <name val="Times New Roman"/>
      <family val="1"/>
    </font>
    <font>
      <u val="single"/>
      <sz val="14"/>
      <name val="Times New Roman"/>
      <family val="1"/>
    </font>
    <font>
      <u val="single"/>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0" fontId="0" fillId="0" borderId="0">
      <alignment/>
      <protection/>
    </xf>
    <xf numFmtId="0" fontId="0" fillId="0" borderId="0">
      <alignment/>
      <protection/>
    </xf>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1"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56" fillId="0" borderId="9" applyNumberFormat="0" applyFill="0" applyAlignment="0" applyProtection="0"/>
    <xf numFmtId="0" fontId="57" fillId="0" borderId="0" applyNumberFormat="0" applyFill="0" applyBorder="0" applyAlignment="0" applyProtection="0"/>
    <xf numFmtId="0" fontId="0" fillId="0" borderId="0">
      <alignment/>
      <protection/>
    </xf>
    <xf numFmtId="0" fontId="0" fillId="0" borderId="0">
      <alignment/>
      <protection/>
    </xf>
    <xf numFmtId="0" fontId="58" fillId="32" borderId="0" applyNumberFormat="0" applyBorder="0" applyAlignment="0" applyProtection="0"/>
  </cellStyleXfs>
  <cellXfs count="295">
    <xf numFmtId="0" fontId="0" fillId="0" borderId="0" xfId="0" applyAlignment="1">
      <alignment/>
    </xf>
    <xf numFmtId="0" fontId="1" fillId="33" borderId="0" xfId="0" applyFont="1" applyFill="1" applyAlignment="1">
      <alignment/>
    </xf>
    <xf numFmtId="0" fontId="0" fillId="33" borderId="0" xfId="0" applyFill="1" applyAlignment="1">
      <alignment horizontal="left"/>
    </xf>
    <xf numFmtId="0" fontId="1" fillId="33" borderId="0" xfId="0" applyFont="1" applyFill="1" applyAlignment="1">
      <alignment/>
    </xf>
    <xf numFmtId="0" fontId="0" fillId="33" borderId="0" xfId="0" applyFill="1" applyAlignment="1">
      <alignment/>
    </xf>
    <xf numFmtId="0" fontId="1" fillId="33" borderId="0" xfId="0" applyNumberFormat="1" applyFont="1" applyFill="1" applyAlignment="1">
      <alignment horizontal="right"/>
    </xf>
    <xf numFmtId="0" fontId="4" fillId="33" borderId="0" xfId="0" applyFont="1" applyFill="1" applyAlignment="1">
      <alignment horizontal="left"/>
    </xf>
    <xf numFmtId="0" fontId="5" fillId="33" borderId="0" xfId="0" applyNumberFormat="1" applyFont="1" applyFill="1" applyAlignment="1">
      <alignment horizontal="right"/>
    </xf>
    <xf numFmtId="0" fontId="7" fillId="33" borderId="0" xfId="0" applyFont="1" applyFill="1" applyAlignment="1">
      <alignment horizontal="left"/>
    </xf>
    <xf numFmtId="0" fontId="6" fillId="33" borderId="10" xfId="0" applyFont="1" applyFill="1" applyBorder="1" applyAlignment="1">
      <alignment horizontal="left"/>
    </xf>
    <xf numFmtId="0" fontId="7" fillId="33" borderId="10" xfId="0" applyFont="1" applyFill="1" applyBorder="1" applyAlignment="1">
      <alignment horizontal="left"/>
    </xf>
    <xf numFmtId="0" fontId="0" fillId="33" borderId="10" xfId="0" applyFill="1" applyBorder="1" applyAlignment="1">
      <alignment horizontal="left"/>
    </xf>
    <xf numFmtId="0" fontId="14" fillId="33" borderId="11" xfId="0" applyNumberFormat="1" applyFont="1" applyFill="1" applyBorder="1" applyAlignment="1">
      <alignment horizontal="center" vertical="center" wrapText="1"/>
    </xf>
    <xf numFmtId="0" fontId="1" fillId="33" borderId="12" xfId="0" applyNumberFormat="1" applyFont="1" applyFill="1" applyBorder="1" applyAlignment="1">
      <alignment vertical="center" wrapText="1"/>
    </xf>
    <xf numFmtId="183" fontId="2" fillId="33" borderId="11" xfId="0" applyNumberFormat="1" applyFont="1" applyFill="1" applyBorder="1" applyAlignment="1">
      <alignment horizontal="center" vertical="center"/>
    </xf>
    <xf numFmtId="0" fontId="1" fillId="33" borderId="0" xfId="0" applyFont="1" applyFill="1" applyAlignment="1">
      <alignment horizontal="left"/>
    </xf>
    <xf numFmtId="0" fontId="2" fillId="33" borderId="0" xfId="0" applyFont="1" applyFill="1" applyAlignment="1">
      <alignment horizontal="left"/>
    </xf>
    <xf numFmtId="0" fontId="2" fillId="33" borderId="10" xfId="0" applyNumberFormat="1" applyFont="1" applyFill="1" applyBorder="1" applyAlignment="1">
      <alignment wrapText="1"/>
    </xf>
    <xf numFmtId="0" fontId="1" fillId="33" borderId="13" xfId="0" applyNumberFormat="1" applyFont="1" applyFill="1" applyBorder="1" applyAlignment="1">
      <alignment vertical="top"/>
    </xf>
    <xf numFmtId="0" fontId="12" fillId="33" borderId="13" xfId="0" applyNumberFormat="1" applyFont="1" applyFill="1" applyBorder="1" applyAlignment="1">
      <alignment vertical="top"/>
    </xf>
    <xf numFmtId="0" fontId="2" fillId="33" borderId="0" xfId="0" applyFont="1" applyFill="1" applyAlignment="1">
      <alignment horizontal="left" vertical="center"/>
    </xf>
    <xf numFmtId="0" fontId="2" fillId="33" borderId="0" xfId="0" applyNumberFormat="1" applyFont="1" applyFill="1" applyAlignment="1">
      <alignment horizontal="left" vertical="top"/>
    </xf>
    <xf numFmtId="0" fontId="1" fillId="33" borderId="0" xfId="0" applyNumberFormat="1" applyFont="1" applyFill="1" applyAlignment="1">
      <alignment horizontal="left" vertical="top"/>
    </xf>
    <xf numFmtId="0" fontId="1" fillId="33" borderId="0" xfId="0" applyFont="1" applyFill="1" applyAlignment="1">
      <alignment horizontal="left" vertical="top" wrapText="1"/>
    </xf>
    <xf numFmtId="0" fontId="2" fillId="33" borderId="0" xfId="53" applyFont="1" applyFill="1" applyAlignment="1">
      <alignment wrapText="1"/>
      <protection/>
    </xf>
    <xf numFmtId="0" fontId="6" fillId="33" borderId="0" xfId="53" applyFont="1" applyFill="1" applyAlignment="1">
      <alignment horizontal="left" wrapText="1"/>
      <protection/>
    </xf>
    <xf numFmtId="0" fontId="2" fillId="33" borderId="0" xfId="0" applyFont="1" applyFill="1" applyAlignment="1">
      <alignment/>
    </xf>
    <xf numFmtId="0" fontId="2" fillId="33" borderId="0" xfId="0" applyFont="1" applyFill="1" applyAlignment="1">
      <alignment horizontal="left" wrapText="1"/>
    </xf>
    <xf numFmtId="0" fontId="1" fillId="33" borderId="0" xfId="0" applyNumberFormat="1" applyFont="1" applyFill="1" applyBorder="1" applyAlignment="1">
      <alignment horizontal="left" vertical="top" wrapText="1"/>
    </xf>
    <xf numFmtId="0" fontId="6" fillId="33" borderId="0" xfId="0" applyFont="1" applyFill="1" applyAlignment="1">
      <alignment/>
    </xf>
    <xf numFmtId="0" fontId="2" fillId="33" borderId="0"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wrapText="1"/>
    </xf>
    <xf numFmtId="176" fontId="2" fillId="33" borderId="0" xfId="0" applyNumberFormat="1" applyFont="1" applyFill="1" applyBorder="1" applyAlignment="1">
      <alignment horizontal="center" vertical="center" wrapText="1"/>
    </xf>
    <xf numFmtId="0" fontId="1" fillId="33" borderId="0" xfId="0" applyFont="1" applyFill="1" applyBorder="1" applyAlignment="1">
      <alignment/>
    </xf>
    <xf numFmtId="0" fontId="2" fillId="33" borderId="10" xfId="0" applyFont="1" applyFill="1" applyBorder="1" applyAlignment="1">
      <alignment horizontal="left"/>
    </xf>
    <xf numFmtId="0" fontId="9" fillId="33" borderId="11" xfId="0" applyNumberFormat="1" applyFont="1" applyFill="1" applyBorder="1" applyAlignment="1">
      <alignment vertical="center"/>
    </xf>
    <xf numFmtId="0" fontId="14" fillId="33" borderId="0" xfId="0" applyFont="1" applyFill="1" applyAlignment="1">
      <alignment/>
    </xf>
    <xf numFmtId="0" fontId="2" fillId="33" borderId="12" xfId="0" applyNumberFormat="1" applyFont="1" applyFill="1" applyBorder="1" applyAlignment="1">
      <alignment vertical="center" wrapText="1"/>
    </xf>
    <xf numFmtId="0" fontId="1" fillId="33" borderId="14" xfId="0" applyNumberFormat="1" applyFont="1" applyFill="1" applyBorder="1" applyAlignment="1">
      <alignment vertical="center" wrapText="1"/>
    </xf>
    <xf numFmtId="0" fontId="1" fillId="33" borderId="0" xfId="0" applyFont="1" applyFill="1" applyAlignment="1">
      <alignment vertical="center"/>
    </xf>
    <xf numFmtId="1" fontId="16" fillId="33" borderId="11" xfId="0" applyNumberFormat="1" applyFont="1" applyFill="1" applyBorder="1" applyAlignment="1">
      <alignment horizontal="center" vertical="center"/>
    </xf>
    <xf numFmtId="0" fontId="10" fillId="33" borderId="0" xfId="0" applyFont="1" applyFill="1" applyAlignment="1">
      <alignment horizontal="left" vertical="top"/>
    </xf>
    <xf numFmtId="0" fontId="6" fillId="33" borderId="0" xfId="0" applyFont="1" applyFill="1" applyAlignment="1">
      <alignment vertical="top"/>
    </xf>
    <xf numFmtId="0" fontId="10" fillId="0" borderId="0" xfId="0" applyFont="1" applyFill="1" applyAlignment="1">
      <alignment/>
    </xf>
    <xf numFmtId="0" fontId="6" fillId="0" borderId="0" xfId="0" applyFont="1" applyFill="1" applyAlignment="1">
      <alignment/>
    </xf>
    <xf numFmtId="0" fontId="6" fillId="0" borderId="10" xfId="0" applyFont="1" applyFill="1" applyBorder="1" applyAlignment="1">
      <alignment/>
    </xf>
    <xf numFmtId="0" fontId="17" fillId="0" borderId="0" xfId="0" applyFont="1" applyBorder="1" applyAlignment="1">
      <alignment/>
    </xf>
    <xf numFmtId="0" fontId="18" fillId="0" borderId="0" xfId="0" applyFont="1" applyFill="1" applyBorder="1" applyAlignment="1">
      <alignment/>
    </xf>
    <xf numFmtId="0" fontId="7" fillId="0" borderId="0" xfId="0" applyFont="1" applyFill="1" applyAlignment="1">
      <alignment/>
    </xf>
    <xf numFmtId="0" fontId="12" fillId="0" borderId="0" xfId="0" applyNumberFormat="1" applyFont="1" applyFill="1" applyAlignment="1">
      <alignment horizontal="left"/>
    </xf>
    <xf numFmtId="0" fontId="12" fillId="0" borderId="0" xfId="0" applyFont="1" applyFill="1" applyAlignment="1">
      <alignment/>
    </xf>
    <xf numFmtId="0" fontId="1" fillId="0" borderId="0" xfId="0" applyFont="1" applyAlignment="1">
      <alignment/>
    </xf>
    <xf numFmtId="0" fontId="10" fillId="0" borderId="0" xfId="0" applyFont="1" applyFill="1" applyAlignment="1">
      <alignment horizontal="left"/>
    </xf>
    <xf numFmtId="0" fontId="6" fillId="0" borderId="0" xfId="0" applyFont="1" applyFill="1" applyAlignment="1">
      <alignment/>
    </xf>
    <xf numFmtId="0" fontId="12" fillId="0" borderId="0" xfId="0" applyFont="1" applyFill="1" applyAlignment="1">
      <alignment horizontal="left"/>
    </xf>
    <xf numFmtId="0" fontId="19" fillId="0" borderId="0" xfId="0" applyFont="1" applyFill="1" applyAlignment="1">
      <alignment horizontal="left"/>
    </xf>
    <xf numFmtId="0" fontId="1" fillId="0" borderId="0" xfId="0" applyFont="1" applyFill="1" applyAlignment="1">
      <alignment horizontal="left"/>
    </xf>
    <xf numFmtId="0" fontId="6" fillId="0" borderId="0" xfId="53" applyFont="1" applyFill="1">
      <alignment/>
      <protection/>
    </xf>
    <xf numFmtId="0" fontId="7" fillId="0" borderId="0" xfId="53" applyFont="1" applyFill="1">
      <alignment/>
      <protection/>
    </xf>
    <xf numFmtId="1" fontId="1" fillId="33" borderId="11" xfId="0" applyNumberFormat="1" applyFont="1" applyFill="1" applyBorder="1" applyAlignment="1">
      <alignment horizontal="center" vertical="center"/>
    </xf>
    <xf numFmtId="0" fontId="1" fillId="33" borderId="11" xfId="0" applyFont="1" applyFill="1" applyBorder="1" applyAlignment="1">
      <alignment horizontal="center" vertical="center"/>
    </xf>
    <xf numFmtId="175" fontId="1" fillId="33" borderId="11" xfId="0" applyNumberFormat="1" applyFont="1" applyFill="1" applyBorder="1" applyAlignment="1">
      <alignment horizontal="center" vertical="center"/>
    </xf>
    <xf numFmtId="1" fontId="2" fillId="33" borderId="11" xfId="0" applyNumberFormat="1" applyFont="1" applyFill="1" applyBorder="1" applyAlignment="1">
      <alignment horizontal="center" vertical="center"/>
    </xf>
    <xf numFmtId="4" fontId="2" fillId="33" borderId="11" xfId="0" applyNumberFormat="1" applyFont="1" applyFill="1" applyBorder="1" applyAlignment="1">
      <alignment horizontal="center" vertical="center"/>
    </xf>
    <xf numFmtId="2" fontId="1" fillId="33" borderId="11"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1" fillId="33" borderId="0" xfId="0" applyFont="1" applyFill="1" applyAlignment="1">
      <alignment horizontal="left"/>
    </xf>
    <xf numFmtId="0" fontId="1" fillId="33" borderId="11" xfId="0" applyNumberFormat="1" applyFont="1" applyFill="1" applyBorder="1" applyAlignment="1">
      <alignment horizontal="center" vertical="center" wrapText="1"/>
    </xf>
    <xf numFmtId="4" fontId="1" fillId="33" borderId="11" xfId="0" applyNumberFormat="1" applyFont="1" applyFill="1" applyBorder="1" applyAlignment="1">
      <alignment horizontal="center" vertical="center"/>
    </xf>
    <xf numFmtId="0" fontId="1" fillId="33" borderId="0" xfId="0" applyFont="1" applyFill="1" applyAlignment="1">
      <alignment horizontal="left"/>
    </xf>
    <xf numFmtId="0" fontId="1" fillId="33" borderId="11" xfId="0" applyFont="1" applyFill="1" applyBorder="1" applyAlignment="1">
      <alignment horizontal="center" vertical="center"/>
    </xf>
    <xf numFmtId="1" fontId="1" fillId="33" borderId="11" xfId="0" applyNumberFormat="1" applyFont="1" applyFill="1" applyBorder="1" applyAlignment="1">
      <alignment horizontal="center" vertical="center"/>
    </xf>
    <xf numFmtId="183" fontId="1" fillId="33" borderId="11" xfId="0" applyNumberFormat="1" applyFont="1" applyFill="1" applyBorder="1" applyAlignment="1">
      <alignment horizontal="left" vertical="center" wrapText="1"/>
    </xf>
    <xf numFmtId="0" fontId="1" fillId="33" borderId="11" xfId="0" applyNumberFormat="1" applyFont="1" applyFill="1" applyBorder="1" applyAlignment="1">
      <alignment horizontal="center" vertical="center" wrapText="1"/>
    </xf>
    <xf numFmtId="4" fontId="1" fillId="33" borderId="0" xfId="0" applyNumberFormat="1" applyFont="1" applyFill="1" applyAlignment="1">
      <alignment/>
    </xf>
    <xf numFmtId="1" fontId="1" fillId="33" borderId="14" xfId="0" applyNumberFormat="1" applyFont="1" applyFill="1" applyBorder="1" applyAlignment="1">
      <alignment horizontal="center" vertical="center"/>
    </xf>
    <xf numFmtId="1" fontId="1" fillId="33" borderId="12"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33" borderId="14"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1" fontId="1" fillId="33" borderId="11" xfId="0" applyNumberFormat="1" applyFont="1" applyFill="1" applyBorder="1" applyAlignment="1">
      <alignment horizontal="center" vertical="center"/>
    </xf>
    <xf numFmtId="175" fontId="1" fillId="33" borderId="11" xfId="0" applyNumberFormat="1" applyFont="1" applyFill="1" applyBorder="1" applyAlignment="1">
      <alignment horizontal="center" vertical="center"/>
    </xf>
    <xf numFmtId="0" fontId="1" fillId="33" borderId="1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183" fontId="1" fillId="33" borderId="11" xfId="0" applyNumberFormat="1" applyFont="1" applyFill="1" applyBorder="1" applyAlignment="1">
      <alignment horizontal="center" vertical="center"/>
    </xf>
    <xf numFmtId="4" fontId="2" fillId="33" borderId="11" xfId="0" applyNumberFormat="1" applyFont="1" applyFill="1" applyBorder="1" applyAlignment="1">
      <alignment horizontal="center" vertical="center" wrapText="1"/>
    </xf>
    <xf numFmtId="4" fontId="1" fillId="33" borderId="11" xfId="0" applyNumberFormat="1" applyFont="1" applyFill="1" applyBorder="1" applyAlignment="1">
      <alignment horizontal="left" vertical="center" wrapText="1"/>
    </xf>
    <xf numFmtId="0" fontId="1" fillId="33" borderId="11" xfId="0" applyNumberFormat="1" applyFont="1" applyFill="1" applyBorder="1" applyAlignment="1">
      <alignment horizontal="center" vertical="center" wrapText="1"/>
    </xf>
    <xf numFmtId="0" fontId="1" fillId="33" borderId="0" xfId="0" applyFont="1" applyFill="1" applyAlignment="1">
      <alignment horizontal="left" vertical="top" wrapText="1"/>
    </xf>
    <xf numFmtId="0" fontId="1" fillId="33" borderId="12" xfId="0" applyFont="1" applyFill="1" applyBorder="1" applyAlignment="1">
      <alignment horizontal="left" vertical="center" wrapText="1"/>
    </xf>
    <xf numFmtId="4" fontId="1" fillId="33" borderId="11" xfId="0" applyNumberFormat="1" applyFont="1" applyFill="1" applyBorder="1" applyAlignment="1">
      <alignment horizontal="center" vertical="center"/>
    </xf>
    <xf numFmtId="183" fontId="2" fillId="33" borderId="14" xfId="0" applyNumberFormat="1" applyFont="1" applyFill="1" applyBorder="1" applyAlignment="1">
      <alignment horizontal="center" vertical="center" wrapText="1"/>
    </xf>
    <xf numFmtId="183" fontId="2" fillId="33" borderId="15" xfId="0" applyNumberFormat="1" applyFont="1" applyFill="1" applyBorder="1" applyAlignment="1">
      <alignment horizontal="center" vertical="center" wrapText="1"/>
    </xf>
    <xf numFmtId="183" fontId="2" fillId="33" borderId="12" xfId="0" applyNumberFormat="1" applyFont="1" applyFill="1" applyBorder="1" applyAlignment="1">
      <alignment horizontal="center" vertical="center" wrapText="1"/>
    </xf>
    <xf numFmtId="3" fontId="1" fillId="33" borderId="11" xfId="0" applyNumberFormat="1" applyFont="1" applyFill="1" applyBorder="1" applyAlignment="1">
      <alignment horizontal="center" vertical="center"/>
    </xf>
    <xf numFmtId="0" fontId="2" fillId="33" borderId="11" xfId="0" applyNumberFormat="1" applyFont="1" applyFill="1" applyBorder="1" applyAlignment="1">
      <alignment vertical="center" wrapText="1"/>
    </xf>
    <xf numFmtId="0" fontId="1" fillId="33" borderId="11" xfId="0" applyNumberFormat="1" applyFont="1" applyFill="1" applyBorder="1" applyAlignment="1">
      <alignment vertical="center" wrapText="1"/>
    </xf>
    <xf numFmtId="4" fontId="1" fillId="33" borderId="11" xfId="0" applyNumberFormat="1" applyFont="1" applyFill="1" applyBorder="1" applyAlignment="1">
      <alignment horizontal="center" vertical="center" wrapText="1"/>
    </xf>
    <xf numFmtId="0" fontId="15" fillId="33" borderId="12" xfId="0" applyNumberFormat="1" applyFont="1" applyFill="1" applyBorder="1" applyAlignment="1">
      <alignment vertical="center" wrapText="1"/>
    </xf>
    <xf numFmtId="0" fontId="14" fillId="33" borderId="11" xfId="0" applyFont="1" applyFill="1" applyBorder="1" applyAlignment="1">
      <alignment horizontal="center" vertical="center"/>
    </xf>
    <xf numFmtId="2" fontId="16" fillId="33" borderId="11" xfId="0" applyNumberFormat="1" applyFont="1" applyFill="1" applyBorder="1" applyAlignment="1">
      <alignment horizontal="center" vertical="center"/>
    </xf>
    <xf numFmtId="4" fontId="16" fillId="33" borderId="11" xfId="0" applyNumberFormat="1" applyFont="1" applyFill="1" applyBorder="1" applyAlignment="1">
      <alignment horizontal="center" vertical="center"/>
    </xf>
    <xf numFmtId="0" fontId="16" fillId="33" borderId="11" xfId="0" applyFont="1" applyFill="1" applyBorder="1" applyAlignment="1">
      <alignment horizontal="center" vertical="center"/>
    </xf>
    <xf numFmtId="1" fontId="14" fillId="33" borderId="12" xfId="0" applyNumberFormat="1" applyFont="1" applyFill="1" applyBorder="1" applyAlignment="1">
      <alignment horizontal="center" vertical="center"/>
    </xf>
    <xf numFmtId="0" fontId="14" fillId="33" borderId="11" xfId="0" applyNumberFormat="1" applyFont="1" applyFill="1" applyBorder="1" applyAlignment="1">
      <alignment vertical="center" wrapText="1"/>
    </xf>
    <xf numFmtId="0" fontId="1" fillId="33" borderId="14" xfId="0" applyFont="1" applyFill="1" applyBorder="1" applyAlignment="1">
      <alignment vertical="center"/>
    </xf>
    <xf numFmtId="0" fontId="1" fillId="33" borderId="14" xfId="0" applyFont="1" applyFill="1" applyBorder="1" applyAlignment="1">
      <alignment/>
    </xf>
    <xf numFmtId="0" fontId="1" fillId="33" borderId="12" xfId="0" applyFont="1" applyFill="1" applyBorder="1" applyAlignment="1">
      <alignment vertical="top" wrapText="1"/>
    </xf>
    <xf numFmtId="1" fontId="1" fillId="33" borderId="11" xfId="0" applyNumberFormat="1" applyFont="1" applyFill="1" applyBorder="1" applyAlignment="1">
      <alignment horizontal="center" vertical="center"/>
    </xf>
    <xf numFmtId="183" fontId="1" fillId="33" borderId="14" xfId="0" applyNumberFormat="1" applyFont="1" applyFill="1" applyBorder="1" applyAlignment="1">
      <alignment horizontal="center" vertical="center" wrapText="1"/>
    </xf>
    <xf numFmtId="183" fontId="1" fillId="33" borderId="15" xfId="0" applyNumberFormat="1" applyFont="1" applyFill="1" applyBorder="1" applyAlignment="1">
      <alignment horizontal="center" vertical="center" wrapText="1"/>
    </xf>
    <xf numFmtId="183" fontId="1" fillId="33" borderId="12" xfId="0" applyNumberFormat="1" applyFont="1" applyFill="1" applyBorder="1" applyAlignment="1">
      <alignment horizontal="center" vertical="center" wrapText="1"/>
    </xf>
    <xf numFmtId="0" fontId="10" fillId="33" borderId="14" xfId="0" applyNumberFormat="1" applyFont="1" applyFill="1" applyBorder="1" applyAlignment="1">
      <alignment horizontal="left" vertical="center" wrapText="1"/>
    </xf>
    <xf numFmtId="0" fontId="10" fillId="33" borderId="15" xfId="0" applyNumberFormat="1" applyFont="1" applyFill="1" applyBorder="1" applyAlignment="1">
      <alignment horizontal="left" vertical="center" wrapText="1"/>
    </xf>
    <xf numFmtId="0" fontId="10" fillId="33" borderId="12" xfId="0" applyNumberFormat="1" applyFont="1" applyFill="1" applyBorder="1" applyAlignment="1">
      <alignment horizontal="left" vertical="center" wrapText="1"/>
    </xf>
    <xf numFmtId="0" fontId="8" fillId="33" borderId="14" xfId="0" applyFont="1" applyFill="1" applyBorder="1" applyAlignment="1">
      <alignment horizontal="center" vertical="center"/>
    </xf>
    <xf numFmtId="0" fontId="8" fillId="33" borderId="12" xfId="0" applyFont="1" applyFill="1" applyBorder="1" applyAlignment="1">
      <alignment horizontal="center" vertical="center"/>
    </xf>
    <xf numFmtId="0" fontId="10" fillId="33" borderId="14" xfId="0" applyNumberFormat="1" applyFont="1" applyFill="1" applyBorder="1" applyAlignment="1">
      <alignment horizontal="left" vertical="top" wrapText="1"/>
    </xf>
    <xf numFmtId="0" fontId="10" fillId="33" borderId="15" xfId="0" applyNumberFormat="1" applyFont="1" applyFill="1" applyBorder="1" applyAlignment="1">
      <alignment horizontal="left" vertical="top" wrapText="1"/>
    </xf>
    <xf numFmtId="0" fontId="10" fillId="33" borderId="12" xfId="0" applyNumberFormat="1" applyFont="1" applyFill="1" applyBorder="1" applyAlignment="1">
      <alignment horizontal="left" vertical="top" wrapText="1"/>
    </xf>
    <xf numFmtId="0" fontId="9" fillId="33" borderId="11"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0" fontId="1" fillId="33" borderId="15"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1" fontId="1" fillId="33" borderId="14" xfId="0" applyNumberFormat="1" applyFont="1" applyFill="1" applyBorder="1" applyAlignment="1">
      <alignment horizontal="center" vertical="center"/>
    </xf>
    <xf numFmtId="1" fontId="1" fillId="33" borderId="12" xfId="0" applyNumberFormat="1" applyFont="1" applyFill="1" applyBorder="1" applyAlignment="1">
      <alignment horizontal="center" vertical="center"/>
    </xf>
    <xf numFmtId="4" fontId="2" fillId="33" borderId="14" xfId="0" applyNumberFormat="1" applyFont="1" applyFill="1" applyBorder="1" applyAlignment="1">
      <alignment horizontal="center" vertical="center"/>
    </xf>
    <xf numFmtId="4" fontId="2" fillId="33" borderId="12" xfId="0" applyNumberFormat="1" applyFont="1" applyFill="1" applyBorder="1" applyAlignment="1">
      <alignment horizontal="center" vertical="center"/>
    </xf>
    <xf numFmtId="49" fontId="2" fillId="33" borderId="14" xfId="0" applyNumberFormat="1" applyFont="1" applyFill="1" applyBorder="1" applyAlignment="1">
      <alignment horizontal="left" vertical="center"/>
    </xf>
    <xf numFmtId="49" fontId="2" fillId="33" borderId="15"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0" fontId="10" fillId="33" borderId="14" xfId="0" applyNumberFormat="1" applyFont="1" applyFill="1" applyBorder="1" applyAlignment="1">
      <alignment horizontal="left" vertical="center"/>
    </xf>
    <xf numFmtId="0" fontId="10" fillId="33" borderId="15" xfId="0" applyNumberFormat="1" applyFont="1" applyFill="1" applyBorder="1" applyAlignment="1">
      <alignment horizontal="left" vertical="center"/>
    </xf>
    <xf numFmtId="0" fontId="10" fillId="33" borderId="12" xfId="0" applyNumberFormat="1" applyFont="1" applyFill="1" applyBorder="1" applyAlignment="1">
      <alignment horizontal="left" vertical="center"/>
    </xf>
    <xf numFmtId="49" fontId="2" fillId="33" borderId="13"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xf>
    <xf numFmtId="0" fontId="1" fillId="33" borderId="14"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4" xfId="0" applyNumberFormat="1" applyFont="1" applyFill="1" applyBorder="1" applyAlignment="1">
      <alignment horizontal="left" vertical="center" wrapText="1"/>
    </xf>
    <xf numFmtId="0" fontId="1" fillId="33" borderId="15" xfId="0" applyNumberFormat="1" applyFont="1" applyFill="1" applyBorder="1" applyAlignment="1">
      <alignment horizontal="left" vertical="center" wrapText="1"/>
    </xf>
    <xf numFmtId="183" fontId="1" fillId="33" borderId="11" xfId="0" applyNumberFormat="1" applyFont="1" applyFill="1" applyBorder="1" applyAlignment="1">
      <alignment horizontal="center" vertical="center" wrapText="1"/>
    </xf>
    <xf numFmtId="1" fontId="1" fillId="33" borderId="14" xfId="0" applyNumberFormat="1" applyFont="1" applyFill="1" applyBorder="1" applyAlignment="1">
      <alignment horizontal="center" vertical="center" wrapText="1"/>
    </xf>
    <xf numFmtId="1" fontId="1" fillId="33" borderId="12" xfId="0" applyNumberFormat="1" applyFont="1" applyFill="1" applyBorder="1" applyAlignment="1">
      <alignment horizontal="center" vertical="center" wrapText="1"/>
    </xf>
    <xf numFmtId="0" fontId="1" fillId="33" borderId="12" xfId="0" applyNumberFormat="1" applyFont="1" applyFill="1" applyBorder="1" applyAlignment="1">
      <alignment horizontal="left" vertical="center" wrapText="1"/>
    </xf>
    <xf numFmtId="0" fontId="14" fillId="33" borderId="14" xfId="0" applyNumberFormat="1" applyFont="1" applyFill="1" applyBorder="1" applyAlignment="1">
      <alignment horizontal="left" vertical="top" wrapText="1"/>
    </xf>
    <xf numFmtId="0" fontId="14" fillId="33" borderId="15" xfId="0" applyNumberFormat="1" applyFont="1" applyFill="1" applyBorder="1" applyAlignment="1">
      <alignment horizontal="left" vertical="top" wrapText="1"/>
    </xf>
    <xf numFmtId="0" fontId="14" fillId="33" borderId="12" xfId="0" applyNumberFormat="1" applyFont="1" applyFill="1" applyBorder="1" applyAlignment="1">
      <alignment horizontal="left" vertical="top" wrapText="1"/>
    </xf>
    <xf numFmtId="1" fontId="9" fillId="33" borderId="11" xfId="0" applyNumberFormat="1" applyFont="1" applyFill="1" applyBorder="1" applyAlignment="1">
      <alignment horizontal="center"/>
    </xf>
    <xf numFmtId="183" fontId="2" fillId="33" borderId="0" xfId="0" applyNumberFormat="1" applyFont="1" applyFill="1" applyBorder="1" applyAlignment="1">
      <alignment horizontal="center" vertical="center" wrapText="1"/>
    </xf>
    <xf numFmtId="1" fontId="1" fillId="33" borderId="11"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xf>
    <xf numFmtId="0" fontId="1" fillId="33" borderId="11" xfId="0" applyFont="1" applyFill="1" applyBorder="1" applyAlignment="1">
      <alignment horizontal="center" vertical="center"/>
    </xf>
    <xf numFmtId="4" fontId="1" fillId="33" borderId="11" xfId="0" applyNumberFormat="1" applyFont="1" applyFill="1" applyBorder="1" applyAlignment="1">
      <alignment horizontal="center" vertical="center"/>
    </xf>
    <xf numFmtId="0" fontId="1" fillId="33" borderId="14" xfId="0" applyNumberFormat="1" applyFont="1" applyFill="1" applyBorder="1" applyAlignment="1">
      <alignment horizontal="left" vertical="top" wrapText="1"/>
    </xf>
    <xf numFmtId="0" fontId="1" fillId="33" borderId="15" xfId="0" applyNumberFormat="1" applyFont="1" applyFill="1" applyBorder="1" applyAlignment="1">
      <alignment horizontal="left" vertical="top" wrapText="1"/>
    </xf>
    <xf numFmtId="0" fontId="1" fillId="33" borderId="12" xfId="0" applyNumberFormat="1" applyFont="1" applyFill="1" applyBorder="1" applyAlignment="1">
      <alignment horizontal="left" vertical="top" wrapText="1"/>
    </xf>
    <xf numFmtId="0" fontId="1" fillId="33" borderId="11" xfId="0" applyNumberFormat="1" applyFont="1" applyFill="1" applyBorder="1" applyAlignment="1">
      <alignment horizontal="left" vertical="center" wrapText="1"/>
    </xf>
    <xf numFmtId="49" fontId="1" fillId="33" borderId="14" xfId="0" applyNumberFormat="1" applyFont="1" applyFill="1" applyBorder="1" applyAlignment="1">
      <alignment horizontal="center" vertical="center"/>
    </xf>
    <xf numFmtId="49" fontId="1" fillId="33" borderId="12" xfId="0" applyNumberFormat="1" applyFont="1" applyFill="1" applyBorder="1" applyAlignment="1">
      <alignment horizontal="center" vertical="center"/>
    </xf>
    <xf numFmtId="1" fontId="1" fillId="33" borderId="11" xfId="0" applyNumberFormat="1" applyFont="1" applyFill="1" applyBorder="1" applyAlignment="1">
      <alignment horizontal="center" vertical="center"/>
    </xf>
    <xf numFmtId="183" fontId="1" fillId="33" borderId="11" xfId="0" applyNumberFormat="1" applyFont="1" applyFill="1" applyBorder="1" applyAlignment="1">
      <alignment horizontal="left" vertical="center" wrapText="1"/>
    </xf>
    <xf numFmtId="49" fontId="1" fillId="33" borderId="11" xfId="0" applyNumberFormat="1" applyFont="1" applyFill="1" applyBorder="1" applyAlignment="1">
      <alignment horizontal="center" vertical="center"/>
    </xf>
    <xf numFmtId="183" fontId="1" fillId="33" borderId="14" xfId="0" applyNumberFormat="1" applyFont="1" applyFill="1" applyBorder="1" applyAlignment="1">
      <alignment horizontal="center" vertical="center"/>
    </xf>
    <xf numFmtId="183" fontId="1" fillId="33" borderId="12" xfId="0" applyNumberFormat="1" applyFont="1" applyFill="1" applyBorder="1" applyAlignment="1">
      <alignment horizontal="center" vertical="center"/>
    </xf>
    <xf numFmtId="4" fontId="1" fillId="33" borderId="11" xfId="0" applyNumberFormat="1" applyFont="1" applyFill="1" applyBorder="1" applyAlignment="1">
      <alignment horizontal="center" vertical="center" wrapText="1"/>
    </xf>
    <xf numFmtId="0" fontId="2" fillId="33" borderId="14" xfId="0" applyFont="1" applyFill="1" applyBorder="1" applyAlignment="1">
      <alignment horizontal="left"/>
    </xf>
    <xf numFmtId="0" fontId="2" fillId="33" borderId="15" xfId="0" applyFont="1" applyFill="1" applyBorder="1" applyAlignment="1">
      <alignment horizontal="left"/>
    </xf>
    <xf numFmtId="0" fontId="2" fillId="33" borderId="12" xfId="0" applyFont="1" applyFill="1" applyBorder="1" applyAlignment="1">
      <alignment horizontal="left"/>
    </xf>
    <xf numFmtId="1" fontId="2" fillId="33" borderId="14" xfId="0" applyNumberFormat="1" applyFont="1" applyFill="1" applyBorder="1" applyAlignment="1">
      <alignment horizontal="left" vertical="center"/>
    </xf>
    <xf numFmtId="1" fontId="2" fillId="33" borderId="15" xfId="0" applyNumberFormat="1" applyFont="1" applyFill="1" applyBorder="1" applyAlignment="1">
      <alignment horizontal="left" vertical="center"/>
    </xf>
    <xf numFmtId="1" fontId="2" fillId="33" borderId="12" xfId="0" applyNumberFormat="1" applyFont="1" applyFill="1" applyBorder="1" applyAlignment="1">
      <alignment horizontal="left" vertical="center"/>
    </xf>
    <xf numFmtId="175" fontId="1" fillId="33" borderId="14" xfId="0" applyNumberFormat="1" applyFont="1" applyFill="1" applyBorder="1" applyAlignment="1">
      <alignment horizontal="center" vertical="center" wrapText="1"/>
    </xf>
    <xf numFmtId="175" fontId="1" fillId="33" borderId="15" xfId="0" applyNumberFormat="1" applyFont="1" applyFill="1" applyBorder="1" applyAlignment="1">
      <alignment horizontal="center" vertical="center" wrapText="1"/>
    </xf>
    <xf numFmtId="175" fontId="1" fillId="33" borderId="12" xfId="0" applyNumberFormat="1" applyFont="1" applyFill="1" applyBorder="1" applyAlignment="1">
      <alignment horizontal="center" vertical="center" wrapText="1"/>
    </xf>
    <xf numFmtId="175" fontId="1" fillId="33" borderId="11" xfId="0" applyNumberFormat="1" applyFont="1" applyFill="1" applyBorder="1" applyAlignment="1">
      <alignment horizontal="center" vertical="center"/>
    </xf>
    <xf numFmtId="0" fontId="1" fillId="33" borderId="14" xfId="0" applyFont="1" applyFill="1" applyBorder="1" applyAlignment="1">
      <alignment horizontal="left" vertical="top"/>
    </xf>
    <xf numFmtId="0" fontId="1" fillId="33" borderId="15" xfId="0" applyFont="1" applyFill="1" applyBorder="1" applyAlignment="1">
      <alignment horizontal="left" vertical="top"/>
    </xf>
    <xf numFmtId="0" fontId="1" fillId="33" borderId="12" xfId="0" applyFont="1" applyFill="1" applyBorder="1" applyAlignment="1">
      <alignment horizontal="left" vertical="top"/>
    </xf>
    <xf numFmtId="1" fontId="14" fillId="33" borderId="11" xfId="0" applyNumberFormat="1" applyFont="1" applyFill="1" applyBorder="1" applyAlignment="1">
      <alignment horizontal="center" vertical="center" wrapText="1"/>
    </xf>
    <xf numFmtId="0" fontId="1" fillId="33" borderId="14" xfId="0" applyFont="1" applyFill="1" applyBorder="1" applyAlignment="1">
      <alignment horizontal="center"/>
    </xf>
    <xf numFmtId="0" fontId="1" fillId="33" borderId="12" xfId="0" applyFont="1" applyFill="1" applyBorder="1" applyAlignment="1">
      <alignment horizontal="center"/>
    </xf>
    <xf numFmtId="175" fontId="1" fillId="33" borderId="14" xfId="0" applyNumberFormat="1" applyFont="1" applyFill="1" applyBorder="1" applyAlignment="1">
      <alignment horizontal="center" vertical="center"/>
    </xf>
    <xf numFmtId="175" fontId="1" fillId="33" borderId="12" xfId="0" applyNumberFormat="1" applyFont="1" applyFill="1" applyBorder="1" applyAlignment="1">
      <alignment horizontal="center" vertical="center"/>
    </xf>
    <xf numFmtId="0" fontId="1" fillId="33" borderId="14" xfId="0" applyFont="1" applyFill="1" applyBorder="1" applyAlignment="1">
      <alignment horizontal="left" vertical="top" wrapText="1"/>
    </xf>
    <xf numFmtId="0" fontId="1" fillId="33" borderId="15" xfId="0" applyFont="1" applyFill="1" applyBorder="1" applyAlignment="1">
      <alignment horizontal="left" vertical="top" wrapText="1"/>
    </xf>
    <xf numFmtId="0" fontId="1" fillId="33" borderId="12" xfId="0" applyFont="1" applyFill="1" applyBorder="1" applyAlignment="1">
      <alignment horizontal="left" vertical="top" wrapText="1"/>
    </xf>
    <xf numFmtId="1" fontId="2" fillId="33" borderId="11" xfId="0" applyNumberFormat="1" applyFont="1" applyFill="1" applyBorder="1" applyAlignment="1">
      <alignment horizontal="center" vertical="center"/>
    </xf>
    <xf numFmtId="2" fontId="1" fillId="33" borderId="14" xfId="53" applyNumberFormat="1" applyFont="1" applyFill="1" applyBorder="1" applyAlignment="1">
      <alignment horizontal="center" vertical="center"/>
      <protection/>
    </xf>
    <xf numFmtId="2" fontId="1" fillId="33" borderId="12" xfId="53" applyNumberFormat="1" applyFont="1" applyFill="1" applyBorder="1" applyAlignment="1">
      <alignment horizontal="center" vertical="center"/>
      <protection/>
    </xf>
    <xf numFmtId="2" fontId="1" fillId="33" borderId="11" xfId="0" applyNumberFormat="1" applyFont="1" applyFill="1" applyBorder="1" applyAlignment="1">
      <alignment horizontal="center" vertical="center" wrapText="1"/>
    </xf>
    <xf numFmtId="0" fontId="2" fillId="33" borderId="14" xfId="0" applyNumberFormat="1" applyFont="1" applyFill="1" applyBorder="1" applyAlignment="1">
      <alignment horizontal="left" vertical="center" wrapText="1"/>
    </xf>
    <xf numFmtId="0" fontId="2" fillId="33" borderId="15" xfId="0" applyNumberFormat="1" applyFont="1" applyFill="1" applyBorder="1" applyAlignment="1">
      <alignment horizontal="left" vertical="center" wrapText="1"/>
    </xf>
    <xf numFmtId="3" fontId="1" fillId="33" borderId="11" xfId="0" applyNumberFormat="1" applyFont="1" applyFill="1" applyBorder="1" applyAlignment="1">
      <alignment horizontal="center" vertical="center" wrapText="1"/>
    </xf>
    <xf numFmtId="183" fontId="2" fillId="33" borderId="11" xfId="0" applyNumberFormat="1" applyFont="1" applyFill="1" applyBorder="1" applyAlignment="1">
      <alignment horizontal="center" vertical="center" wrapText="1"/>
    </xf>
    <xf numFmtId="183" fontId="2" fillId="33" borderId="14" xfId="0" applyNumberFormat="1" applyFont="1" applyFill="1" applyBorder="1" applyAlignment="1">
      <alignment horizontal="center" vertical="center" wrapText="1"/>
    </xf>
    <xf numFmtId="183" fontId="2" fillId="33" borderId="15" xfId="0" applyNumberFormat="1" applyFont="1" applyFill="1" applyBorder="1" applyAlignment="1">
      <alignment horizontal="center" vertical="center" wrapText="1"/>
    </xf>
    <xf numFmtId="183" fontId="2" fillId="33" borderId="12"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2" fontId="1" fillId="33" borderId="11"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wrapText="1"/>
    </xf>
    <xf numFmtId="183" fontId="1" fillId="33" borderId="11" xfId="0" applyNumberFormat="1" applyFont="1" applyFill="1" applyBorder="1" applyAlignment="1">
      <alignment horizontal="center" vertical="center"/>
    </xf>
    <xf numFmtId="0" fontId="2" fillId="33" borderId="12" xfId="0" applyNumberFormat="1" applyFont="1" applyFill="1" applyBorder="1" applyAlignment="1">
      <alignment horizontal="left" vertical="center" wrapText="1"/>
    </xf>
    <xf numFmtId="1" fontId="2" fillId="33" borderId="14" xfId="0" applyNumberFormat="1" applyFont="1" applyFill="1" applyBorder="1" applyAlignment="1">
      <alignment horizontal="center" vertical="center" wrapText="1"/>
    </xf>
    <xf numFmtId="1" fontId="2" fillId="33" borderId="12" xfId="0" applyNumberFormat="1" applyFont="1" applyFill="1" applyBorder="1" applyAlignment="1">
      <alignment horizontal="center" vertical="center" wrapText="1"/>
    </xf>
    <xf numFmtId="1" fontId="2" fillId="33" borderId="14" xfId="0" applyNumberFormat="1" applyFont="1" applyFill="1" applyBorder="1" applyAlignment="1">
      <alignment horizontal="left" vertical="center" wrapText="1"/>
    </xf>
    <xf numFmtId="1" fontId="2" fillId="33" borderId="15" xfId="0" applyNumberFormat="1" applyFont="1" applyFill="1" applyBorder="1" applyAlignment="1">
      <alignment horizontal="left" vertical="center" wrapText="1"/>
    </xf>
    <xf numFmtId="1" fontId="2" fillId="33" borderId="12" xfId="0" applyNumberFormat="1" applyFont="1" applyFill="1" applyBorder="1" applyAlignment="1">
      <alignment horizontal="left" vertical="center" wrapText="1"/>
    </xf>
    <xf numFmtId="4" fontId="1" fillId="33" borderId="14" xfId="0" applyNumberFormat="1" applyFont="1" applyFill="1" applyBorder="1" applyAlignment="1">
      <alignment horizontal="center" vertical="center" wrapText="1"/>
    </xf>
    <xf numFmtId="4" fontId="1" fillId="33" borderId="15" xfId="0" applyNumberFormat="1" applyFont="1" applyFill="1" applyBorder="1" applyAlignment="1">
      <alignment horizontal="center" vertical="center" wrapText="1"/>
    </xf>
    <xf numFmtId="4" fontId="1" fillId="33" borderId="12" xfId="0" applyNumberFormat="1"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4" fontId="2" fillId="33" borderId="14" xfId="0" applyNumberFormat="1" applyFont="1" applyFill="1" applyBorder="1" applyAlignment="1">
      <alignment horizontal="center"/>
    </xf>
    <xf numFmtId="4" fontId="2" fillId="33" borderId="12" xfId="0" applyNumberFormat="1" applyFont="1" applyFill="1" applyBorder="1" applyAlignment="1">
      <alignment horizontal="center"/>
    </xf>
    <xf numFmtId="0" fontId="2" fillId="33" borderId="11"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4" fontId="2" fillId="33" borderId="15"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0" fontId="2" fillId="33" borderId="11" xfId="0" applyFont="1" applyFill="1" applyBorder="1" applyAlignment="1">
      <alignment horizontal="left"/>
    </xf>
    <xf numFmtId="1" fontId="14" fillId="33" borderId="11" xfId="0" applyNumberFormat="1" applyFont="1" applyFill="1" applyBorder="1" applyAlignment="1">
      <alignment horizontal="center" vertical="center"/>
    </xf>
    <xf numFmtId="4" fontId="1" fillId="33" borderId="11" xfId="0" applyNumberFormat="1" applyFont="1" applyFill="1" applyBorder="1" applyAlignment="1">
      <alignment horizontal="left" vertical="center" wrapText="1"/>
    </xf>
    <xf numFmtId="1" fontId="2" fillId="33" borderId="14" xfId="0" applyNumberFormat="1" applyFont="1" applyFill="1" applyBorder="1" applyAlignment="1">
      <alignment horizontal="center" vertical="center"/>
    </xf>
    <xf numFmtId="1" fontId="2" fillId="33" borderId="12" xfId="0" applyNumberFormat="1" applyFont="1" applyFill="1" applyBorder="1" applyAlignment="1">
      <alignment horizontal="center" vertical="center"/>
    </xf>
    <xf numFmtId="2" fontId="16" fillId="33" borderId="11" xfId="0" applyNumberFormat="1" applyFont="1" applyFill="1" applyBorder="1" applyAlignment="1">
      <alignment horizontal="center" vertical="center" wrapText="1"/>
    </xf>
    <xf numFmtId="1" fontId="2" fillId="33" borderId="15" xfId="0" applyNumberFormat="1" applyFont="1" applyFill="1" applyBorder="1" applyAlignment="1">
      <alignment horizontal="center" vertical="center"/>
    </xf>
    <xf numFmtId="4" fontId="16" fillId="33" borderId="11" xfId="0" applyNumberFormat="1"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1" fontId="9" fillId="33" borderId="0" xfId="0" applyNumberFormat="1" applyFont="1" applyFill="1" applyBorder="1" applyAlignment="1">
      <alignment horizontal="center"/>
    </xf>
    <xf numFmtId="176" fontId="59" fillId="33" borderId="11" xfId="0" applyNumberFormat="1" applyFont="1" applyFill="1" applyBorder="1" applyAlignment="1">
      <alignment horizontal="center" vertical="center" wrapText="1"/>
    </xf>
    <xf numFmtId="0" fontId="9" fillId="33" borderId="0" xfId="0" applyNumberFormat="1" applyFont="1" applyFill="1" applyBorder="1" applyAlignment="1">
      <alignment horizontal="center" vertical="center"/>
    </xf>
    <xf numFmtId="4" fontId="2" fillId="33" borderId="0" xfId="0" applyNumberFormat="1" applyFont="1" applyFill="1" applyBorder="1" applyAlignment="1">
      <alignment horizontal="center" vertical="center" wrapText="1"/>
    </xf>
    <xf numFmtId="0" fontId="14" fillId="33" borderId="14" xfId="0" applyNumberFormat="1" applyFont="1" applyFill="1" applyBorder="1" applyAlignment="1">
      <alignment horizontal="left" vertical="center" wrapText="1"/>
    </xf>
    <xf numFmtId="0" fontId="14" fillId="33" borderId="15" xfId="0" applyNumberFormat="1" applyFont="1" applyFill="1" applyBorder="1" applyAlignment="1">
      <alignment horizontal="left" vertical="center" wrapText="1"/>
    </xf>
    <xf numFmtId="1" fontId="1" fillId="33" borderId="14" xfId="0" applyNumberFormat="1" applyFont="1" applyFill="1" applyBorder="1" applyAlignment="1">
      <alignment horizontal="left" vertical="center" wrapText="1"/>
    </xf>
    <xf numFmtId="1" fontId="1" fillId="33" borderId="15" xfId="0" applyNumberFormat="1" applyFont="1" applyFill="1" applyBorder="1" applyAlignment="1">
      <alignment horizontal="left" vertical="center" wrapText="1"/>
    </xf>
    <xf numFmtId="1" fontId="1" fillId="33" borderId="12" xfId="0" applyNumberFormat="1" applyFont="1" applyFill="1" applyBorder="1" applyAlignment="1">
      <alignment horizontal="left" vertical="center" wrapText="1"/>
    </xf>
    <xf numFmtId="1" fontId="2" fillId="33" borderId="14" xfId="0" applyNumberFormat="1" applyFont="1" applyFill="1" applyBorder="1" applyAlignment="1">
      <alignment horizontal="center" wrapText="1"/>
    </xf>
    <xf numFmtId="1" fontId="2" fillId="33" borderId="15" xfId="0" applyNumberFormat="1" applyFont="1" applyFill="1" applyBorder="1" applyAlignment="1">
      <alignment horizontal="center" wrapText="1"/>
    </xf>
    <xf numFmtId="1" fontId="2" fillId="33" borderId="12" xfId="0" applyNumberFormat="1" applyFont="1" applyFill="1" applyBorder="1" applyAlignment="1">
      <alignment horizontal="center" wrapText="1"/>
    </xf>
    <xf numFmtId="1" fontId="2" fillId="33" borderId="11" xfId="0" applyNumberFormat="1" applyFont="1" applyFill="1" applyBorder="1" applyAlignment="1">
      <alignment horizontal="center"/>
    </xf>
    <xf numFmtId="0" fontId="1" fillId="33" borderId="0" xfId="0" applyFont="1" applyFill="1" applyAlignment="1">
      <alignment horizontal="left" vertical="top" wrapText="1"/>
    </xf>
    <xf numFmtId="0" fontId="1" fillId="33" borderId="14" xfId="0" applyFont="1" applyFill="1" applyBorder="1" applyAlignment="1">
      <alignment horizontal="left" vertical="center" wrapText="1"/>
    </xf>
    <xf numFmtId="0" fontId="1" fillId="33" borderId="15" xfId="0" applyFont="1" applyFill="1" applyBorder="1" applyAlignment="1">
      <alignment horizontal="left" vertical="center" wrapText="1"/>
    </xf>
    <xf numFmtId="0" fontId="1" fillId="33" borderId="12" xfId="0" applyFont="1" applyFill="1" applyBorder="1" applyAlignment="1">
      <alignment horizontal="left" vertical="center" wrapText="1"/>
    </xf>
    <xf numFmtId="1" fontId="9" fillId="33" borderId="14" xfId="0" applyNumberFormat="1" applyFont="1" applyFill="1" applyBorder="1" applyAlignment="1">
      <alignment horizontal="center"/>
    </xf>
    <xf numFmtId="1" fontId="9" fillId="33" borderId="15" xfId="0" applyNumberFormat="1" applyFont="1" applyFill="1" applyBorder="1" applyAlignment="1">
      <alignment horizontal="center"/>
    </xf>
    <xf numFmtId="1" fontId="9" fillId="33" borderId="12" xfId="0" applyNumberFormat="1" applyFont="1" applyFill="1" applyBorder="1" applyAlignment="1">
      <alignment horizontal="center"/>
    </xf>
    <xf numFmtId="0" fontId="1" fillId="33" borderId="14" xfId="0" applyNumberFormat="1" applyFont="1" applyFill="1" applyBorder="1" applyAlignment="1">
      <alignment horizontal="left" wrapText="1"/>
    </xf>
    <xf numFmtId="0" fontId="1" fillId="33" borderId="15" xfId="0" applyNumberFormat="1" applyFont="1" applyFill="1" applyBorder="1" applyAlignment="1">
      <alignment horizontal="left" wrapText="1"/>
    </xf>
    <xf numFmtId="0" fontId="1" fillId="33" borderId="12" xfId="0" applyNumberFormat="1" applyFont="1" applyFill="1" applyBorder="1" applyAlignment="1">
      <alignment horizontal="left" wrapText="1"/>
    </xf>
    <xf numFmtId="1" fontId="16" fillId="33" borderId="11" xfId="0" applyNumberFormat="1" applyFont="1" applyFill="1" applyBorder="1" applyAlignment="1">
      <alignment horizontal="center" vertical="center" wrapText="1"/>
    </xf>
    <xf numFmtId="4" fontId="16" fillId="33" borderId="14" xfId="0" applyNumberFormat="1" applyFont="1" applyFill="1" applyBorder="1" applyAlignment="1">
      <alignment horizontal="center" vertical="center" wrapText="1"/>
    </xf>
    <xf numFmtId="4" fontId="16" fillId="33" borderId="15" xfId="0" applyNumberFormat="1" applyFont="1" applyFill="1" applyBorder="1" applyAlignment="1">
      <alignment horizontal="center" vertical="center" wrapText="1"/>
    </xf>
    <xf numFmtId="4" fontId="16" fillId="33" borderId="12" xfId="0" applyNumberFormat="1" applyFont="1" applyFill="1" applyBorder="1" applyAlignment="1">
      <alignment horizontal="center" vertical="center" wrapText="1"/>
    </xf>
    <xf numFmtId="1" fontId="2" fillId="33" borderId="11" xfId="0" applyNumberFormat="1" applyFont="1" applyFill="1" applyBorder="1" applyAlignment="1">
      <alignment horizontal="left" vertical="center"/>
    </xf>
    <xf numFmtId="0" fontId="1" fillId="33" borderId="0" xfId="0" applyFont="1" applyFill="1" applyAlignment="1">
      <alignment horizontal="left"/>
    </xf>
    <xf numFmtId="0" fontId="6" fillId="33" borderId="0" xfId="0" applyFont="1" applyFill="1" applyAlignment="1">
      <alignment horizontal="left" wrapText="1"/>
    </xf>
    <xf numFmtId="0" fontId="1" fillId="33" borderId="13" xfId="0" applyNumberFormat="1" applyFont="1" applyFill="1" applyBorder="1" applyAlignment="1">
      <alignment horizontal="left" vertical="top"/>
    </xf>
    <xf numFmtId="0" fontId="1" fillId="33" borderId="0" xfId="0" applyFont="1" applyFill="1" applyAlignment="1">
      <alignment horizontal="center" vertical="top" wrapText="1"/>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0" xfId="0" applyNumberFormat="1" applyFont="1" applyFill="1" applyAlignment="1">
      <alignment horizontal="left" wrapText="1"/>
    </xf>
    <xf numFmtId="49" fontId="2" fillId="33" borderId="10" xfId="0" applyNumberFormat="1" applyFont="1" applyFill="1" applyBorder="1" applyAlignment="1">
      <alignment horizontal="center" wrapText="1"/>
    </xf>
    <xf numFmtId="0" fontId="2" fillId="33" borderId="10" xfId="0" applyNumberFormat="1" applyFont="1" applyFill="1" applyBorder="1" applyAlignment="1">
      <alignment horizontal="center" wrapText="1"/>
    </xf>
    <xf numFmtId="0" fontId="2" fillId="33" borderId="0" xfId="0" applyNumberFormat="1" applyFont="1" applyFill="1" applyAlignment="1">
      <alignment horizontal="center" wrapText="1"/>
    </xf>
    <xf numFmtId="0" fontId="2" fillId="33" borderId="0" xfId="53" applyFont="1" applyFill="1" applyAlignment="1">
      <alignment horizontal="left" wrapText="1"/>
      <protection/>
    </xf>
    <xf numFmtId="0" fontId="2" fillId="33" borderId="14" xfId="53" applyFont="1" applyFill="1" applyBorder="1" applyAlignment="1">
      <alignment horizontal="center" vertical="center" wrapText="1"/>
      <protection/>
    </xf>
    <xf numFmtId="0" fontId="2" fillId="33" borderId="12" xfId="53" applyFont="1" applyFill="1" applyBorder="1" applyAlignment="1">
      <alignment horizontal="center" vertical="center" wrapText="1"/>
      <protection/>
    </xf>
    <xf numFmtId="0" fontId="1" fillId="33" borderId="0" xfId="0" applyNumberFormat="1" applyFont="1" applyFill="1" applyBorder="1" applyAlignment="1">
      <alignment horizontal="left" vertical="top" wrapText="1"/>
    </xf>
    <xf numFmtId="0" fontId="9" fillId="33" borderId="14" xfId="0" applyNumberFormat="1" applyFont="1" applyFill="1" applyBorder="1" applyAlignment="1">
      <alignment horizontal="center" vertical="center" wrapText="1"/>
    </xf>
    <xf numFmtId="0" fontId="9" fillId="33" borderId="12" xfId="0" applyNumberFormat="1" applyFont="1" applyFill="1" applyBorder="1" applyAlignment="1">
      <alignment horizontal="center" vertical="center" wrapText="1"/>
    </xf>
    <xf numFmtId="0" fontId="8" fillId="33" borderId="14" xfId="0" applyNumberFormat="1" applyFont="1" applyFill="1" applyBorder="1" applyAlignment="1">
      <alignment horizontal="center"/>
    </xf>
    <xf numFmtId="0" fontId="8" fillId="33" borderId="15" xfId="0" applyNumberFormat="1" applyFont="1" applyFill="1" applyBorder="1" applyAlignment="1">
      <alignment horizontal="center"/>
    </xf>
    <xf numFmtId="0" fontId="8" fillId="33" borderId="12" xfId="0" applyNumberFormat="1" applyFont="1" applyFill="1" applyBorder="1" applyAlignment="1">
      <alignment horizontal="center"/>
    </xf>
    <xf numFmtId="0" fontId="8" fillId="33" borderId="11" xfId="0" applyFont="1" applyFill="1" applyBorder="1" applyAlignment="1">
      <alignment horizontal="left"/>
    </xf>
    <xf numFmtId="0" fontId="12" fillId="33" borderId="0" xfId="0" applyNumberFormat="1" applyFont="1" applyFill="1" applyBorder="1" applyAlignment="1">
      <alignment horizontal="center" vertical="top" wrapText="1"/>
    </xf>
    <xf numFmtId="0" fontId="12" fillId="33" borderId="13" xfId="0" applyFont="1" applyFill="1" applyBorder="1" applyAlignment="1">
      <alignment horizontal="center"/>
    </xf>
    <xf numFmtId="0" fontId="2" fillId="33" borderId="0" xfId="0" applyNumberFormat="1" applyFont="1" applyFill="1" applyAlignment="1">
      <alignment horizontal="left" vertical="top"/>
    </xf>
    <xf numFmtId="0" fontId="3" fillId="33" borderId="0" xfId="0" applyNumberFormat="1" applyFont="1" applyFill="1" applyAlignment="1">
      <alignment horizontal="center"/>
    </xf>
    <xf numFmtId="0" fontId="2" fillId="33" borderId="10" xfId="0" applyNumberFormat="1" applyFont="1" applyFill="1" applyBorder="1" applyAlignment="1">
      <alignment horizontal="left" wrapText="1"/>
    </xf>
    <xf numFmtId="0" fontId="2" fillId="33" borderId="10" xfId="0" applyNumberFormat="1" applyFont="1" applyFill="1" applyBorder="1" applyAlignment="1">
      <alignment horizontal="center" vertical="center" wrapText="1"/>
    </xf>
    <xf numFmtId="0" fontId="1" fillId="33" borderId="0" xfId="0" applyFont="1" applyFill="1" applyAlignment="1">
      <alignment horizontal="left" vertical="top"/>
    </xf>
    <xf numFmtId="0" fontId="12" fillId="33" borderId="13" xfId="0" applyNumberFormat="1" applyFont="1" applyFill="1" applyBorder="1" applyAlignment="1">
      <alignment horizontal="center" vertical="top" wrapText="1"/>
    </xf>
    <xf numFmtId="0" fontId="12" fillId="33" borderId="13" xfId="0" applyNumberFormat="1" applyFont="1" applyFill="1" applyBorder="1" applyAlignment="1">
      <alignment horizontal="center" vertical="top"/>
    </xf>
    <xf numFmtId="0" fontId="1" fillId="33" borderId="0" xfId="0" applyNumberFormat="1" applyFont="1" applyFill="1" applyAlignment="1">
      <alignment horizontal="left" vertical="top" wrapText="1"/>
    </xf>
    <xf numFmtId="0" fontId="2" fillId="33" borderId="11" xfId="0" applyNumberFormat="1" applyFont="1" applyFill="1" applyBorder="1" applyAlignment="1">
      <alignment horizontal="left" vertical="center" wrapText="1"/>
    </xf>
    <xf numFmtId="0" fontId="10" fillId="0" borderId="0" xfId="0" applyFont="1" applyFill="1" applyAlignment="1">
      <alignment horizontal="left" vertical="top" wrapText="1"/>
    </xf>
    <xf numFmtId="49" fontId="2" fillId="33" borderId="14"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G252"/>
  <sheetViews>
    <sheetView tabSelected="1" view="pageBreakPreview" zoomScale="80" zoomScaleSheetLayoutView="80" workbookViewId="0" topLeftCell="A190">
      <selection activeCell="J185" sqref="J185"/>
    </sheetView>
  </sheetViews>
  <sheetFormatPr defaultColWidth="10.66015625" defaultRowHeight="11.25"/>
  <cols>
    <col min="1" max="1" width="6.5" style="15" customWidth="1"/>
    <col min="2" max="2" width="6.83203125" style="15" customWidth="1"/>
    <col min="3" max="3" width="16.5" style="15" customWidth="1"/>
    <col min="4" max="9" width="12.5" style="15" customWidth="1"/>
    <col min="10" max="10" width="19.66015625" style="15" customWidth="1"/>
    <col min="11" max="11" width="29" style="15" customWidth="1"/>
    <col min="12" max="12" width="21.33203125" style="15" customWidth="1"/>
    <col min="13" max="13" width="3" style="15" hidden="1" customWidth="1"/>
    <col min="14" max="14" width="12.5" style="15" customWidth="1"/>
    <col min="15" max="15" width="6.16015625" style="15" customWidth="1"/>
    <col min="16" max="16" width="15.66015625" style="15" customWidth="1"/>
    <col min="17" max="17" width="13.83203125" style="15" customWidth="1"/>
    <col min="18" max="18" width="0.65625" style="1" customWidth="1"/>
    <col min="19" max="24" width="0" style="1" hidden="1" customWidth="1"/>
    <col min="25" max="30" width="10.66015625" style="1" customWidth="1"/>
    <col min="31" max="31" width="17.83203125" style="1" bestFit="1" customWidth="1"/>
    <col min="32" max="32" width="10.66015625" style="1" customWidth="1"/>
    <col min="33" max="33" width="17.83203125" style="1" bestFit="1" customWidth="1"/>
    <col min="34" max="16384" width="10.66015625" style="1" customWidth="1"/>
  </cols>
  <sheetData>
    <row r="1" spans="1:18" s="4" customFormat="1" ht="18.75">
      <c r="A1" s="2"/>
      <c r="B1" s="2"/>
      <c r="C1" s="2"/>
      <c r="D1" s="2"/>
      <c r="E1" s="2"/>
      <c r="F1" s="2"/>
      <c r="G1" s="2"/>
      <c r="H1" s="2"/>
      <c r="I1" s="2"/>
      <c r="J1" s="15" t="s">
        <v>67</v>
      </c>
      <c r="K1" s="2"/>
      <c r="L1" s="3"/>
      <c r="M1" s="3" t="s">
        <v>67</v>
      </c>
      <c r="N1" s="2"/>
      <c r="O1" s="1"/>
      <c r="R1" s="1"/>
    </row>
    <row r="2" spans="1:18" s="4" customFormat="1" ht="18.75">
      <c r="A2" s="2"/>
      <c r="B2" s="2"/>
      <c r="C2" s="2"/>
      <c r="D2" s="2"/>
      <c r="E2" s="2"/>
      <c r="F2" s="2"/>
      <c r="G2" s="2"/>
      <c r="H2" s="2"/>
      <c r="I2" s="2"/>
      <c r="J2" s="260" t="s">
        <v>64</v>
      </c>
      <c r="K2" s="260"/>
      <c r="L2" s="260"/>
      <c r="M2" s="260"/>
      <c r="N2" s="260"/>
      <c r="O2" s="1"/>
      <c r="R2" s="1"/>
    </row>
    <row r="3" spans="10:18" s="2" customFormat="1" ht="18.75">
      <c r="J3" s="260" t="s">
        <v>65</v>
      </c>
      <c r="K3" s="260"/>
      <c r="L3" s="260"/>
      <c r="M3" s="260"/>
      <c r="N3" s="260"/>
      <c r="O3" s="1"/>
      <c r="P3" s="4"/>
      <c r="Q3" s="4"/>
      <c r="R3" s="1"/>
    </row>
    <row r="4" spans="10:18" s="2" customFormat="1" ht="18.75">
      <c r="J4" s="3" t="s">
        <v>68</v>
      </c>
      <c r="K4" s="3"/>
      <c r="L4" s="3"/>
      <c r="M4" s="3"/>
      <c r="N4" s="5"/>
      <c r="O4" s="1"/>
      <c r="R4" s="1"/>
    </row>
    <row r="5" spans="10:15" s="2" customFormat="1" ht="18.75">
      <c r="J5" s="260" t="s">
        <v>66</v>
      </c>
      <c r="K5" s="260"/>
      <c r="L5" s="260"/>
      <c r="M5" s="260"/>
      <c r="N5" s="260"/>
      <c r="O5" s="1"/>
    </row>
    <row r="6" spans="10:14" s="2" customFormat="1" ht="12.75">
      <c r="J6" s="6" t="s">
        <v>0</v>
      </c>
      <c r="N6" s="7"/>
    </row>
    <row r="7" spans="10:17" s="2" customFormat="1" ht="15.75" customHeight="1">
      <c r="J7" s="261" t="s">
        <v>69</v>
      </c>
      <c r="K7" s="261"/>
      <c r="L7" s="261"/>
      <c r="M7" s="261"/>
      <c r="N7" s="261"/>
      <c r="O7" s="261"/>
      <c r="P7" s="261"/>
      <c r="Q7" s="261"/>
    </row>
    <row r="8" spans="1:14" s="4" customFormat="1" ht="15.75">
      <c r="A8" s="2"/>
      <c r="B8" s="2"/>
      <c r="C8" s="2"/>
      <c r="D8" s="2"/>
      <c r="E8" s="2"/>
      <c r="F8" s="2"/>
      <c r="G8" s="2"/>
      <c r="H8" s="2"/>
      <c r="I8" s="2"/>
      <c r="J8" s="9" t="s">
        <v>77</v>
      </c>
      <c r="K8" s="10"/>
      <c r="L8" s="10"/>
      <c r="M8" s="10"/>
      <c r="N8" s="11"/>
    </row>
    <row r="9" spans="1:14" s="4" customFormat="1" ht="18.75" customHeight="1">
      <c r="A9" s="2"/>
      <c r="B9" s="2"/>
      <c r="C9" s="2"/>
      <c r="D9" s="2"/>
      <c r="E9" s="2"/>
      <c r="F9" s="2"/>
      <c r="G9" s="2"/>
      <c r="H9" s="2"/>
      <c r="I9" s="2"/>
      <c r="J9" s="282" t="s">
        <v>78</v>
      </c>
      <c r="K9" s="282"/>
      <c r="L9" s="282"/>
      <c r="M9" s="282"/>
      <c r="N9" s="282"/>
    </row>
    <row r="10" spans="1:14" s="4" customFormat="1" ht="15.75">
      <c r="A10" s="2"/>
      <c r="B10" s="2"/>
      <c r="C10" s="2"/>
      <c r="D10" s="2"/>
      <c r="E10" s="2"/>
      <c r="F10" s="2"/>
      <c r="G10" s="2"/>
      <c r="H10" s="2"/>
      <c r="I10" s="2"/>
      <c r="J10" s="9" t="s">
        <v>248</v>
      </c>
      <c r="K10" s="10"/>
      <c r="L10" s="10"/>
      <c r="M10" s="8"/>
      <c r="N10" s="2"/>
    </row>
    <row r="12" spans="1:17" ht="18.75">
      <c r="A12" s="270" t="s">
        <v>1</v>
      </c>
      <c r="B12" s="270"/>
      <c r="C12" s="270"/>
      <c r="D12" s="270"/>
      <c r="E12" s="270"/>
      <c r="F12" s="270"/>
      <c r="G12" s="270"/>
      <c r="H12" s="270"/>
      <c r="I12" s="270"/>
      <c r="J12" s="270"/>
      <c r="K12" s="270"/>
      <c r="L12" s="270"/>
      <c r="M12" s="270"/>
      <c r="N12" s="270"/>
      <c r="O12" s="270"/>
      <c r="P12" s="270"/>
      <c r="Q12" s="270"/>
    </row>
    <row r="13" spans="1:17" ht="27" customHeight="1">
      <c r="A13" s="284" t="s">
        <v>235</v>
      </c>
      <c r="B13" s="284"/>
      <c r="C13" s="284"/>
      <c r="D13" s="284"/>
      <c r="E13" s="284"/>
      <c r="F13" s="284"/>
      <c r="G13" s="284"/>
      <c r="H13" s="284"/>
      <c r="I13" s="284"/>
      <c r="J13" s="284"/>
      <c r="K13" s="284"/>
      <c r="L13" s="284"/>
      <c r="M13" s="284"/>
      <c r="N13" s="284"/>
      <c r="O13" s="284"/>
      <c r="P13" s="284"/>
      <c r="Q13" s="284"/>
    </row>
    <row r="15" spans="1:17" ht="27" customHeight="1">
      <c r="A15" s="16" t="s">
        <v>2</v>
      </c>
      <c r="B15" s="268" t="s">
        <v>28</v>
      </c>
      <c r="C15" s="268"/>
      <c r="D15" s="1"/>
      <c r="E15" s="285" t="s">
        <v>117</v>
      </c>
      <c r="F15" s="285"/>
      <c r="G15" s="285"/>
      <c r="H15" s="285"/>
      <c r="I15" s="285"/>
      <c r="J15" s="285"/>
      <c r="K15" s="285"/>
      <c r="L15" s="285"/>
      <c r="M15" s="285"/>
      <c r="N15" s="285"/>
      <c r="O15" s="285"/>
      <c r="P15" s="285"/>
      <c r="Q15" s="285"/>
    </row>
    <row r="16" spans="1:17" ht="59.25" customHeight="1">
      <c r="A16" s="281" t="s">
        <v>118</v>
      </c>
      <c r="B16" s="281"/>
      <c r="C16" s="281"/>
      <c r="D16" s="281"/>
      <c r="E16" s="262" t="s">
        <v>119</v>
      </c>
      <c r="F16" s="262"/>
      <c r="G16" s="262"/>
      <c r="H16" s="262"/>
      <c r="I16" s="262"/>
      <c r="J16" s="262"/>
      <c r="K16" s="262"/>
      <c r="L16" s="262"/>
      <c r="M16" s="262"/>
      <c r="N16" s="262"/>
      <c r="O16" s="262"/>
      <c r="P16" s="262"/>
      <c r="Q16" s="262"/>
    </row>
    <row r="17" spans="1:17" ht="18.75">
      <c r="A17" s="16" t="s">
        <v>3</v>
      </c>
      <c r="B17" s="268" t="s">
        <v>29</v>
      </c>
      <c r="C17" s="268"/>
      <c r="D17" s="1"/>
      <c r="E17" s="285" t="s">
        <v>117</v>
      </c>
      <c r="F17" s="285"/>
      <c r="G17" s="285"/>
      <c r="H17" s="285"/>
      <c r="I17" s="285"/>
      <c r="J17" s="285"/>
      <c r="K17" s="285"/>
      <c r="L17" s="285"/>
      <c r="M17" s="285"/>
      <c r="N17" s="285"/>
      <c r="O17" s="285"/>
      <c r="P17" s="285"/>
      <c r="Q17" s="285"/>
    </row>
    <row r="18" spans="1:17" ht="57.75" customHeight="1">
      <c r="A18" s="281" t="s">
        <v>118</v>
      </c>
      <c r="B18" s="281"/>
      <c r="C18" s="281"/>
      <c r="D18" s="281"/>
      <c r="E18" s="262" t="s">
        <v>120</v>
      </c>
      <c r="F18" s="262"/>
      <c r="G18" s="262"/>
      <c r="H18" s="262"/>
      <c r="I18" s="262"/>
      <c r="J18" s="262"/>
      <c r="K18" s="262"/>
      <c r="L18" s="262"/>
      <c r="M18" s="262"/>
      <c r="N18" s="262"/>
      <c r="O18" s="262"/>
      <c r="P18" s="262"/>
      <c r="Q18" s="262"/>
    </row>
    <row r="19" spans="1:17" ht="57.75" customHeight="1">
      <c r="A19" s="16" t="s">
        <v>4</v>
      </c>
      <c r="B19" s="268" t="s">
        <v>35</v>
      </c>
      <c r="C19" s="268"/>
      <c r="D19" s="1"/>
      <c r="E19" s="268" t="s">
        <v>125</v>
      </c>
      <c r="F19" s="268"/>
      <c r="G19" s="268"/>
      <c r="H19" s="269" t="s">
        <v>126</v>
      </c>
      <c r="I19" s="269"/>
      <c r="J19" s="17"/>
      <c r="K19" s="286" t="s">
        <v>127</v>
      </c>
      <c r="L19" s="286"/>
      <c r="M19" s="286"/>
      <c r="N19" s="286"/>
      <c r="O19" s="268" t="s">
        <v>236</v>
      </c>
      <c r="P19" s="268"/>
      <c r="Q19" s="17"/>
    </row>
    <row r="20" spans="1:17" ht="57.75" customHeight="1">
      <c r="A20" s="281" t="s">
        <v>118</v>
      </c>
      <c r="B20" s="281"/>
      <c r="C20" s="281"/>
      <c r="D20" s="281"/>
      <c r="E20" s="281" t="s">
        <v>121</v>
      </c>
      <c r="F20" s="281"/>
      <c r="G20" s="281"/>
      <c r="H20" s="288" t="s">
        <v>122</v>
      </c>
      <c r="I20" s="289"/>
      <c r="J20" s="18"/>
      <c r="K20" s="288" t="s">
        <v>123</v>
      </c>
      <c r="L20" s="288"/>
      <c r="M20" s="288"/>
      <c r="N20" s="288"/>
      <c r="O20" s="19" t="s">
        <v>124</v>
      </c>
      <c r="P20" s="18"/>
      <c r="Q20" s="18"/>
    </row>
    <row r="22" spans="1:17" ht="38.25" customHeight="1">
      <c r="A22" s="20" t="s">
        <v>5</v>
      </c>
      <c r="B22" s="267" t="s">
        <v>233</v>
      </c>
      <c r="C22" s="267"/>
      <c r="D22" s="267"/>
      <c r="E22" s="267"/>
      <c r="F22" s="267"/>
      <c r="G22" s="267"/>
      <c r="H22" s="267"/>
      <c r="I22" s="267"/>
      <c r="J22" s="267"/>
      <c r="K22" s="267"/>
      <c r="L22" s="267"/>
      <c r="M22" s="267"/>
      <c r="N22" s="267"/>
      <c r="O22" s="267"/>
      <c r="P22" s="267"/>
      <c r="Q22" s="267"/>
    </row>
    <row r="24" spans="1:17" ht="18.75">
      <c r="A24" s="21" t="s">
        <v>6</v>
      </c>
      <c r="B24" s="283" t="s">
        <v>7</v>
      </c>
      <c r="C24" s="283"/>
      <c r="D24" s="283"/>
      <c r="E24" s="283"/>
      <c r="F24" s="283"/>
      <c r="G24" s="283"/>
      <c r="H24" s="283"/>
      <c r="I24" s="283"/>
      <c r="J24" s="283"/>
      <c r="K24" s="283"/>
      <c r="L24" s="283"/>
      <c r="M24" s="283"/>
      <c r="N24" s="283"/>
      <c r="O24" s="283"/>
      <c r="P24" s="283"/>
      <c r="Q24" s="283"/>
    </row>
    <row r="25" spans="1:17" ht="18.75">
      <c r="A25" s="21"/>
      <c r="B25" s="22" t="s">
        <v>131</v>
      </c>
      <c r="C25" s="21"/>
      <c r="D25" s="21"/>
      <c r="E25" s="21"/>
      <c r="F25" s="21"/>
      <c r="G25" s="21"/>
      <c r="H25" s="21"/>
      <c r="I25" s="21"/>
      <c r="J25" s="21"/>
      <c r="K25" s="21"/>
      <c r="L25" s="21"/>
      <c r="M25" s="21"/>
      <c r="N25" s="21"/>
      <c r="O25" s="21"/>
      <c r="P25" s="21"/>
      <c r="Q25" s="21"/>
    </row>
    <row r="26" spans="1:17" ht="18.75">
      <c r="A26" s="21"/>
      <c r="B26" s="22" t="s">
        <v>132</v>
      </c>
      <c r="C26" s="21"/>
      <c r="D26" s="21"/>
      <c r="E26" s="21"/>
      <c r="F26" s="21"/>
      <c r="G26" s="21"/>
      <c r="H26" s="21"/>
      <c r="I26" s="21"/>
      <c r="J26" s="21"/>
      <c r="K26" s="21"/>
      <c r="L26" s="21"/>
      <c r="M26" s="21"/>
      <c r="N26" s="21"/>
      <c r="O26" s="21"/>
      <c r="P26" s="21"/>
      <c r="Q26" s="21"/>
    </row>
    <row r="27" spans="1:17" ht="18.75">
      <c r="A27" s="21"/>
      <c r="B27" s="22" t="s">
        <v>133</v>
      </c>
      <c r="C27" s="21"/>
      <c r="D27" s="21"/>
      <c r="E27" s="21"/>
      <c r="F27" s="21"/>
      <c r="G27" s="21"/>
      <c r="H27" s="21"/>
      <c r="I27" s="21"/>
      <c r="J27" s="21"/>
      <c r="K27" s="21"/>
      <c r="L27" s="21"/>
      <c r="M27" s="21"/>
      <c r="N27" s="21"/>
      <c r="O27" s="21"/>
      <c r="P27" s="21"/>
      <c r="Q27" s="21"/>
    </row>
    <row r="28" spans="1:17" ht="18.75">
      <c r="A28" s="21"/>
      <c r="B28" s="22" t="s">
        <v>134</v>
      </c>
      <c r="C28" s="21"/>
      <c r="D28" s="21"/>
      <c r="E28" s="21"/>
      <c r="F28" s="21"/>
      <c r="G28" s="21"/>
      <c r="H28" s="21"/>
      <c r="I28" s="21"/>
      <c r="J28" s="21"/>
      <c r="K28" s="21"/>
      <c r="L28" s="21"/>
      <c r="M28" s="21"/>
      <c r="N28" s="21"/>
      <c r="O28" s="21"/>
      <c r="P28" s="21"/>
      <c r="Q28" s="21"/>
    </row>
    <row r="29" spans="1:17" ht="18.75">
      <c r="A29" s="21"/>
      <c r="B29" s="15" t="s">
        <v>135</v>
      </c>
      <c r="C29" s="21"/>
      <c r="D29" s="21"/>
      <c r="E29" s="21"/>
      <c r="F29" s="21"/>
      <c r="G29" s="21"/>
      <c r="H29" s="21"/>
      <c r="I29" s="21"/>
      <c r="J29" s="21"/>
      <c r="K29" s="21"/>
      <c r="L29" s="21"/>
      <c r="M29" s="21"/>
      <c r="N29" s="21"/>
      <c r="O29" s="21"/>
      <c r="P29" s="21"/>
      <c r="Q29" s="21"/>
    </row>
    <row r="30" spans="1:17" ht="18.75">
      <c r="A30" s="21"/>
      <c r="B30" s="260" t="s">
        <v>202</v>
      </c>
      <c r="C30" s="260"/>
      <c r="D30" s="260"/>
      <c r="E30" s="260"/>
      <c r="F30" s="260"/>
      <c r="G30" s="260"/>
      <c r="H30" s="260"/>
      <c r="I30" s="260"/>
      <c r="J30" s="260"/>
      <c r="K30" s="260"/>
      <c r="L30" s="260"/>
      <c r="M30" s="260"/>
      <c r="N30" s="260"/>
      <c r="O30" s="260"/>
      <c r="P30" s="260"/>
      <c r="Q30" s="260"/>
    </row>
    <row r="31" spans="1:17" ht="18.75">
      <c r="A31" s="21"/>
      <c r="B31" s="260" t="s">
        <v>203</v>
      </c>
      <c r="C31" s="260"/>
      <c r="D31" s="260"/>
      <c r="E31" s="260"/>
      <c r="F31" s="260"/>
      <c r="G31" s="260"/>
      <c r="H31" s="260"/>
      <c r="I31" s="260"/>
      <c r="J31" s="260"/>
      <c r="K31" s="260"/>
      <c r="L31" s="260"/>
      <c r="M31" s="260"/>
      <c r="N31" s="260"/>
      <c r="O31" s="260"/>
      <c r="P31" s="260"/>
      <c r="Q31" s="260"/>
    </row>
    <row r="32" spans="1:17" ht="40.5" customHeight="1">
      <c r="A32" s="21"/>
      <c r="B32" s="290" t="s">
        <v>237</v>
      </c>
      <c r="C32" s="290"/>
      <c r="D32" s="290"/>
      <c r="E32" s="290"/>
      <c r="F32" s="290"/>
      <c r="G32" s="290"/>
      <c r="H32" s="290"/>
      <c r="I32" s="290"/>
      <c r="J32" s="290"/>
      <c r="K32" s="290"/>
      <c r="L32" s="290"/>
      <c r="M32" s="290"/>
      <c r="N32" s="290"/>
      <c r="O32" s="290"/>
      <c r="P32" s="290"/>
      <c r="Q32" s="290"/>
    </row>
    <row r="33" spans="1:17" ht="24.75" customHeight="1">
      <c r="A33" s="21"/>
      <c r="B33" s="290" t="s">
        <v>218</v>
      </c>
      <c r="C33" s="290"/>
      <c r="D33" s="290"/>
      <c r="E33" s="290"/>
      <c r="F33" s="290"/>
      <c r="G33" s="290"/>
      <c r="H33" s="290"/>
      <c r="I33" s="290"/>
      <c r="J33" s="290"/>
      <c r="K33" s="290"/>
      <c r="L33" s="290"/>
      <c r="M33" s="290"/>
      <c r="N33" s="290"/>
      <c r="O33" s="290"/>
      <c r="P33" s="290"/>
      <c r="Q33" s="290"/>
    </row>
    <row r="34" spans="1:17" ht="47.25" customHeight="1">
      <c r="A34" s="21"/>
      <c r="B34" s="245" t="s">
        <v>219</v>
      </c>
      <c r="C34" s="287"/>
      <c r="D34" s="287"/>
      <c r="E34" s="287"/>
      <c r="F34" s="287"/>
      <c r="G34" s="287"/>
      <c r="H34" s="287"/>
      <c r="I34" s="287"/>
      <c r="J34" s="287"/>
      <c r="K34" s="287"/>
      <c r="L34" s="287"/>
      <c r="M34" s="287"/>
      <c r="N34" s="287"/>
      <c r="O34" s="287"/>
      <c r="P34" s="287"/>
      <c r="Q34" s="287"/>
    </row>
    <row r="35" spans="2:17" ht="39" customHeight="1">
      <c r="B35" s="245" t="s">
        <v>215</v>
      </c>
      <c r="C35" s="287"/>
      <c r="D35" s="287"/>
      <c r="E35" s="287"/>
      <c r="F35" s="287"/>
      <c r="G35" s="287"/>
      <c r="H35" s="287"/>
      <c r="I35" s="287"/>
      <c r="J35" s="287"/>
      <c r="K35" s="287"/>
      <c r="L35" s="287"/>
      <c r="M35" s="287"/>
      <c r="N35" s="287"/>
      <c r="O35" s="287"/>
      <c r="P35" s="287"/>
      <c r="Q35" s="287"/>
    </row>
    <row r="36" spans="2:17" ht="39" customHeight="1">
      <c r="B36" s="245" t="s">
        <v>216</v>
      </c>
      <c r="C36" s="245"/>
      <c r="D36" s="245"/>
      <c r="E36" s="245"/>
      <c r="F36" s="245"/>
      <c r="G36" s="245"/>
      <c r="H36" s="245"/>
      <c r="I36" s="245"/>
      <c r="J36" s="245"/>
      <c r="K36" s="245"/>
      <c r="L36" s="245"/>
      <c r="M36" s="245"/>
      <c r="N36" s="245"/>
      <c r="O36" s="245"/>
      <c r="P36" s="245"/>
      <c r="Q36" s="245"/>
    </row>
    <row r="37" spans="1:17" ht="5.25" customHeight="1">
      <c r="A37" s="67"/>
      <c r="B37" s="89"/>
      <c r="C37" s="89"/>
      <c r="D37" s="89"/>
      <c r="E37" s="89"/>
      <c r="F37" s="89"/>
      <c r="G37" s="89"/>
      <c r="H37" s="89"/>
      <c r="I37" s="89"/>
      <c r="J37" s="89"/>
      <c r="K37" s="89"/>
      <c r="L37" s="89"/>
      <c r="M37" s="89"/>
      <c r="N37" s="89"/>
      <c r="O37" s="89"/>
      <c r="P37" s="89"/>
      <c r="Q37" s="89"/>
    </row>
    <row r="38" spans="1:17" ht="43.5" customHeight="1">
      <c r="A38" s="70"/>
      <c r="B38" s="245" t="s">
        <v>217</v>
      </c>
      <c r="C38" s="245"/>
      <c r="D38" s="245"/>
      <c r="E38" s="245"/>
      <c r="F38" s="245"/>
      <c r="G38" s="245"/>
      <c r="H38" s="245"/>
      <c r="I38" s="245"/>
      <c r="J38" s="245"/>
      <c r="K38" s="245"/>
      <c r="L38" s="245"/>
      <c r="M38" s="245"/>
      <c r="N38" s="245"/>
      <c r="O38" s="245"/>
      <c r="P38" s="245"/>
      <c r="Q38" s="245"/>
    </row>
    <row r="39" spans="1:17" ht="43.5" customHeight="1">
      <c r="A39" s="70"/>
      <c r="B39" s="245" t="s">
        <v>222</v>
      </c>
      <c r="C39" s="245"/>
      <c r="D39" s="245"/>
      <c r="E39" s="245"/>
      <c r="F39" s="245"/>
      <c r="G39" s="245"/>
      <c r="H39" s="245"/>
      <c r="I39" s="245"/>
      <c r="J39" s="245"/>
      <c r="K39" s="245"/>
      <c r="L39" s="245"/>
      <c r="M39" s="245"/>
      <c r="N39" s="245"/>
      <c r="O39" s="245"/>
      <c r="P39" s="245"/>
      <c r="Q39" s="245"/>
    </row>
    <row r="40" spans="2:17" ht="24.75" customHeight="1">
      <c r="B40" s="245" t="s">
        <v>136</v>
      </c>
      <c r="C40" s="245"/>
      <c r="D40" s="245"/>
      <c r="E40" s="245"/>
      <c r="F40" s="245"/>
      <c r="G40" s="245"/>
      <c r="H40" s="245"/>
      <c r="I40" s="245"/>
      <c r="J40" s="245"/>
      <c r="K40" s="245"/>
      <c r="L40" s="245"/>
      <c r="M40" s="245"/>
      <c r="N40" s="245"/>
      <c r="O40" s="245"/>
      <c r="P40" s="245"/>
      <c r="Q40" s="245"/>
    </row>
    <row r="41" spans="2:17" ht="61.5" customHeight="1">
      <c r="B41" s="245" t="s">
        <v>223</v>
      </c>
      <c r="C41" s="245"/>
      <c r="D41" s="245"/>
      <c r="E41" s="245"/>
      <c r="F41" s="245"/>
      <c r="G41" s="245"/>
      <c r="H41" s="245"/>
      <c r="I41" s="245"/>
      <c r="J41" s="245"/>
      <c r="K41" s="245"/>
      <c r="L41" s="245"/>
      <c r="M41" s="245"/>
      <c r="N41" s="245"/>
      <c r="O41" s="245"/>
      <c r="P41" s="245"/>
      <c r="Q41" s="245"/>
    </row>
    <row r="42" spans="1:17" ht="24.75" customHeight="1" hidden="1">
      <c r="A42" s="70"/>
      <c r="B42" s="263"/>
      <c r="C42" s="263"/>
      <c r="D42" s="263"/>
      <c r="E42" s="263"/>
      <c r="F42" s="263"/>
      <c r="G42" s="263"/>
      <c r="H42" s="263"/>
      <c r="I42" s="263"/>
      <c r="J42" s="263"/>
      <c r="K42" s="263"/>
      <c r="L42" s="263"/>
      <c r="M42" s="263"/>
      <c r="N42" s="263"/>
      <c r="O42" s="263"/>
      <c r="P42" s="263"/>
      <c r="Q42" s="263"/>
    </row>
    <row r="43" spans="2:17" ht="39" customHeight="1">
      <c r="B43" s="245" t="s">
        <v>137</v>
      </c>
      <c r="C43" s="245"/>
      <c r="D43" s="245"/>
      <c r="E43" s="245"/>
      <c r="F43" s="245"/>
      <c r="G43" s="245"/>
      <c r="H43" s="245"/>
      <c r="I43" s="245"/>
      <c r="J43" s="245"/>
      <c r="K43" s="245"/>
      <c r="L43" s="245"/>
      <c r="M43" s="245"/>
      <c r="N43" s="245"/>
      <c r="O43" s="245"/>
      <c r="P43" s="245"/>
      <c r="Q43" s="245"/>
    </row>
    <row r="44" spans="2:17" ht="39" customHeight="1">
      <c r="B44" s="245" t="s">
        <v>212</v>
      </c>
      <c r="C44" s="245"/>
      <c r="D44" s="245"/>
      <c r="E44" s="245"/>
      <c r="F44" s="245"/>
      <c r="G44" s="245"/>
      <c r="H44" s="245"/>
      <c r="I44" s="245"/>
      <c r="J44" s="245"/>
      <c r="K44" s="245"/>
      <c r="L44" s="245"/>
      <c r="M44" s="245"/>
      <c r="N44" s="245"/>
      <c r="O44" s="245"/>
      <c r="P44" s="245"/>
      <c r="Q44" s="245"/>
    </row>
    <row r="45" spans="2:17" ht="39.75" customHeight="1">
      <c r="B45" s="245" t="s">
        <v>138</v>
      </c>
      <c r="C45" s="245"/>
      <c r="D45" s="245"/>
      <c r="E45" s="245"/>
      <c r="F45" s="245"/>
      <c r="G45" s="245"/>
      <c r="H45" s="245"/>
      <c r="I45" s="245"/>
      <c r="J45" s="245"/>
      <c r="K45" s="245"/>
      <c r="L45" s="245"/>
      <c r="M45" s="245"/>
      <c r="N45" s="245"/>
      <c r="O45" s="245"/>
      <c r="P45" s="245"/>
      <c r="Q45" s="245"/>
    </row>
    <row r="46" spans="2:17" ht="36" customHeight="1">
      <c r="B46" s="245" t="s">
        <v>42</v>
      </c>
      <c r="C46" s="245"/>
      <c r="D46" s="245"/>
      <c r="E46" s="245"/>
      <c r="F46" s="245"/>
      <c r="G46" s="245"/>
      <c r="H46" s="245"/>
      <c r="I46" s="245"/>
      <c r="J46" s="245"/>
      <c r="K46" s="245"/>
      <c r="L46" s="245"/>
      <c r="M46" s="245"/>
      <c r="N46" s="245"/>
      <c r="O46" s="245"/>
      <c r="P46" s="245"/>
      <c r="Q46" s="245"/>
    </row>
    <row r="47" spans="2:17" ht="18.75">
      <c r="B47" s="23"/>
      <c r="C47" s="23"/>
      <c r="D47" s="23"/>
      <c r="E47" s="23"/>
      <c r="F47" s="23"/>
      <c r="G47" s="23"/>
      <c r="H47" s="23"/>
      <c r="I47" s="23"/>
      <c r="J47" s="23"/>
      <c r="K47" s="23"/>
      <c r="L47" s="23"/>
      <c r="M47" s="23"/>
      <c r="N47" s="23"/>
      <c r="O47" s="23"/>
      <c r="P47" s="23"/>
      <c r="Q47" s="23"/>
    </row>
    <row r="48" spans="1:17" ht="18.75" customHeight="1">
      <c r="A48" s="24" t="s">
        <v>139</v>
      </c>
      <c r="B48" s="271" t="s">
        <v>140</v>
      </c>
      <c r="C48" s="271"/>
      <c r="D48" s="271"/>
      <c r="E48" s="271"/>
      <c r="F48" s="271"/>
      <c r="G48" s="271"/>
      <c r="H48" s="271"/>
      <c r="I48" s="271"/>
      <c r="J48" s="271"/>
      <c r="K48" s="271"/>
      <c r="L48" s="271"/>
      <c r="M48" s="271"/>
      <c r="N48" s="271"/>
      <c r="O48" s="271"/>
      <c r="P48" s="271"/>
      <c r="Q48" s="271"/>
    </row>
    <row r="49" spans="1:17" ht="18.75">
      <c r="A49" s="25"/>
      <c r="B49" s="25"/>
      <c r="C49" s="25"/>
      <c r="D49" s="25"/>
      <c r="E49" s="25"/>
      <c r="F49" s="25"/>
      <c r="G49" s="25"/>
      <c r="H49" s="25"/>
      <c r="I49" s="25"/>
      <c r="J49" s="25"/>
      <c r="K49" s="25"/>
      <c r="L49" s="25"/>
      <c r="M49" s="25"/>
      <c r="N49" s="25"/>
      <c r="O49" s="25"/>
      <c r="P49" s="25"/>
      <c r="Q49" s="23"/>
    </row>
    <row r="50" spans="1:17" ht="22.5" customHeight="1">
      <c r="A50" s="272" t="s">
        <v>10</v>
      </c>
      <c r="B50" s="273"/>
      <c r="C50" s="264" t="s">
        <v>70</v>
      </c>
      <c r="D50" s="265"/>
      <c r="E50" s="265"/>
      <c r="F50" s="265"/>
      <c r="G50" s="265"/>
      <c r="H50" s="265"/>
      <c r="I50" s="265"/>
      <c r="J50" s="265"/>
      <c r="K50" s="265"/>
      <c r="L50" s="265"/>
      <c r="M50" s="265"/>
      <c r="N50" s="265"/>
      <c r="O50" s="265"/>
      <c r="P50" s="265"/>
      <c r="Q50" s="266"/>
    </row>
    <row r="51" spans="1:17" ht="40.5" customHeight="1">
      <c r="A51" s="137">
        <v>1</v>
      </c>
      <c r="B51" s="138"/>
      <c r="C51" s="246" t="s">
        <v>79</v>
      </c>
      <c r="D51" s="247"/>
      <c r="E51" s="247"/>
      <c r="F51" s="247"/>
      <c r="G51" s="247"/>
      <c r="H51" s="247"/>
      <c r="I51" s="247"/>
      <c r="J51" s="247"/>
      <c r="K51" s="247"/>
      <c r="L51" s="247"/>
      <c r="M51" s="247"/>
      <c r="N51" s="247"/>
      <c r="O51" s="247"/>
      <c r="P51" s="247"/>
      <c r="Q51" s="248"/>
    </row>
    <row r="52" spans="1:17" ht="24.75" customHeight="1">
      <c r="A52" s="137">
        <v>2</v>
      </c>
      <c r="B52" s="138"/>
      <c r="C52" s="246" t="s">
        <v>84</v>
      </c>
      <c r="D52" s="247"/>
      <c r="E52" s="247"/>
      <c r="F52" s="247"/>
      <c r="G52" s="247"/>
      <c r="H52" s="247"/>
      <c r="I52" s="247"/>
      <c r="J52" s="247"/>
      <c r="K52" s="247"/>
      <c r="L52" s="247"/>
      <c r="M52" s="247"/>
      <c r="N52" s="247"/>
      <c r="O52" s="247"/>
      <c r="P52" s="247"/>
      <c r="Q52" s="248"/>
    </row>
    <row r="53" spans="1:17" ht="41.25" customHeight="1">
      <c r="A53" s="137">
        <v>3</v>
      </c>
      <c r="B53" s="138"/>
      <c r="C53" s="246" t="s">
        <v>80</v>
      </c>
      <c r="D53" s="247"/>
      <c r="E53" s="247"/>
      <c r="F53" s="247"/>
      <c r="G53" s="247"/>
      <c r="H53" s="247"/>
      <c r="I53" s="247"/>
      <c r="J53" s="247"/>
      <c r="K53" s="247"/>
      <c r="L53" s="247"/>
      <c r="M53" s="247"/>
      <c r="N53" s="247"/>
      <c r="O53" s="247"/>
      <c r="P53" s="247"/>
      <c r="Q53" s="248"/>
    </row>
    <row r="54" spans="1:17" ht="36.75" customHeight="1">
      <c r="A54" s="137">
        <v>4</v>
      </c>
      <c r="B54" s="138"/>
      <c r="C54" s="246" t="s">
        <v>220</v>
      </c>
      <c r="D54" s="247"/>
      <c r="E54" s="247"/>
      <c r="F54" s="247"/>
      <c r="G54" s="247"/>
      <c r="H54" s="247"/>
      <c r="I54" s="247"/>
      <c r="J54" s="247"/>
      <c r="K54" s="247"/>
      <c r="L54" s="247"/>
      <c r="M54" s="247"/>
      <c r="N54" s="247"/>
      <c r="O54" s="247"/>
      <c r="P54" s="247"/>
      <c r="Q54" s="248"/>
    </row>
    <row r="55" spans="1:17" ht="39" customHeight="1">
      <c r="A55" s="137">
        <v>5</v>
      </c>
      <c r="B55" s="138"/>
      <c r="C55" s="252" t="s">
        <v>221</v>
      </c>
      <c r="D55" s="253"/>
      <c r="E55" s="253"/>
      <c r="F55" s="253"/>
      <c r="G55" s="253"/>
      <c r="H55" s="253"/>
      <c r="I55" s="253"/>
      <c r="J55" s="253"/>
      <c r="K55" s="253"/>
      <c r="L55" s="253"/>
      <c r="M55" s="253"/>
      <c r="N55" s="253"/>
      <c r="O55" s="253"/>
      <c r="P55" s="253"/>
      <c r="Q55" s="254"/>
    </row>
    <row r="56" spans="1:17" ht="22.5" customHeight="1">
      <c r="A56" s="16" t="s">
        <v>9</v>
      </c>
      <c r="B56" s="26" t="s">
        <v>8</v>
      </c>
      <c r="C56" s="26"/>
      <c r="D56" s="26"/>
      <c r="E56" s="26"/>
      <c r="F56" s="26"/>
      <c r="G56" s="26"/>
      <c r="H56" s="26"/>
      <c r="I56" s="26"/>
      <c r="J56" s="26"/>
      <c r="K56" s="26"/>
      <c r="L56" s="26"/>
      <c r="M56" s="26"/>
      <c r="N56" s="26"/>
      <c r="O56" s="26"/>
      <c r="P56" s="26"/>
      <c r="Q56" s="26"/>
    </row>
    <row r="57" spans="1:18" ht="306" customHeight="1">
      <c r="A57" s="27"/>
      <c r="B57" s="274" t="s">
        <v>224</v>
      </c>
      <c r="C57" s="274"/>
      <c r="D57" s="274"/>
      <c r="E57" s="274"/>
      <c r="F57" s="274"/>
      <c r="G57" s="274"/>
      <c r="H57" s="274"/>
      <c r="I57" s="274"/>
      <c r="J57" s="274"/>
      <c r="K57" s="274"/>
      <c r="L57" s="274"/>
      <c r="M57" s="274"/>
      <c r="N57" s="274"/>
      <c r="O57" s="274"/>
      <c r="P57" s="274"/>
      <c r="Q57" s="274"/>
      <c r="R57" s="274"/>
    </row>
    <row r="58" spans="1:18" ht="36.75" customHeight="1" hidden="1">
      <c r="A58" s="27"/>
      <c r="B58" s="274"/>
      <c r="C58" s="274"/>
      <c r="D58" s="274"/>
      <c r="E58" s="274"/>
      <c r="F58" s="274"/>
      <c r="G58" s="274"/>
      <c r="H58" s="274"/>
      <c r="I58" s="274"/>
      <c r="J58" s="274"/>
      <c r="K58" s="274"/>
      <c r="L58" s="274"/>
      <c r="M58" s="274"/>
      <c r="N58" s="274"/>
      <c r="O58" s="274"/>
      <c r="P58" s="274"/>
      <c r="Q58" s="274"/>
      <c r="R58" s="28"/>
    </row>
    <row r="59" spans="1:17" ht="18.75">
      <c r="A59" s="16" t="s">
        <v>71</v>
      </c>
      <c r="B59" s="16" t="s">
        <v>55</v>
      </c>
      <c r="C59" s="1"/>
      <c r="D59" s="1"/>
      <c r="E59" s="1"/>
      <c r="F59" s="1"/>
      <c r="G59" s="1"/>
      <c r="H59" s="1"/>
      <c r="I59" s="1"/>
      <c r="J59" s="1"/>
      <c r="K59" s="1"/>
      <c r="L59" s="1"/>
      <c r="M59" s="1"/>
      <c r="N59" s="1"/>
      <c r="O59" s="1"/>
      <c r="P59" s="1"/>
      <c r="Q59" s="1"/>
    </row>
    <row r="60" spans="1:17" ht="18.75">
      <c r="A60" s="280" t="s">
        <v>10</v>
      </c>
      <c r="B60" s="280"/>
      <c r="C60" s="277" t="s">
        <v>63</v>
      </c>
      <c r="D60" s="278"/>
      <c r="E60" s="278"/>
      <c r="F60" s="278"/>
      <c r="G60" s="278"/>
      <c r="H60" s="278"/>
      <c r="I60" s="278"/>
      <c r="J60" s="278"/>
      <c r="K60" s="278"/>
      <c r="L60" s="278"/>
      <c r="M60" s="278"/>
      <c r="N60" s="278"/>
      <c r="O60" s="278"/>
      <c r="P60" s="278"/>
      <c r="Q60" s="279"/>
    </row>
    <row r="61" spans="1:17" ht="60.75" customHeight="1">
      <c r="A61" s="116">
        <v>1</v>
      </c>
      <c r="B61" s="117"/>
      <c r="C61" s="113" t="s">
        <v>85</v>
      </c>
      <c r="D61" s="114"/>
      <c r="E61" s="114"/>
      <c r="F61" s="114"/>
      <c r="G61" s="114"/>
      <c r="H61" s="114"/>
      <c r="I61" s="114"/>
      <c r="J61" s="114"/>
      <c r="K61" s="114"/>
      <c r="L61" s="114"/>
      <c r="M61" s="114"/>
      <c r="N61" s="114"/>
      <c r="O61" s="114"/>
      <c r="P61" s="114"/>
      <c r="Q61" s="115"/>
    </row>
    <row r="62" spans="1:17" ht="24" customHeight="1">
      <c r="A62" s="116">
        <v>2</v>
      </c>
      <c r="B62" s="117"/>
      <c r="C62" s="132" t="s">
        <v>30</v>
      </c>
      <c r="D62" s="133"/>
      <c r="E62" s="133"/>
      <c r="F62" s="133"/>
      <c r="G62" s="133"/>
      <c r="H62" s="133"/>
      <c r="I62" s="133"/>
      <c r="J62" s="133"/>
      <c r="K62" s="133"/>
      <c r="L62" s="133"/>
      <c r="M62" s="133"/>
      <c r="N62" s="133"/>
      <c r="O62" s="133"/>
      <c r="P62" s="133"/>
      <c r="Q62" s="134"/>
    </row>
    <row r="63" spans="1:17" ht="42" customHeight="1">
      <c r="A63" s="116">
        <v>3</v>
      </c>
      <c r="B63" s="117"/>
      <c r="C63" s="113" t="s">
        <v>86</v>
      </c>
      <c r="D63" s="114"/>
      <c r="E63" s="114"/>
      <c r="F63" s="114"/>
      <c r="G63" s="114"/>
      <c r="H63" s="114"/>
      <c r="I63" s="114"/>
      <c r="J63" s="114"/>
      <c r="K63" s="114"/>
      <c r="L63" s="114"/>
      <c r="M63" s="114"/>
      <c r="N63" s="114"/>
      <c r="O63" s="114"/>
      <c r="P63" s="114"/>
      <c r="Q63" s="115"/>
    </row>
    <row r="64" spans="1:17" ht="47.25" customHeight="1">
      <c r="A64" s="116">
        <v>4</v>
      </c>
      <c r="B64" s="117"/>
      <c r="C64" s="118" t="s">
        <v>80</v>
      </c>
      <c r="D64" s="119"/>
      <c r="E64" s="119"/>
      <c r="F64" s="119"/>
      <c r="G64" s="119"/>
      <c r="H64" s="119"/>
      <c r="I64" s="119"/>
      <c r="J64" s="119"/>
      <c r="K64" s="119"/>
      <c r="L64" s="119"/>
      <c r="M64" s="119"/>
      <c r="N64" s="119"/>
      <c r="O64" s="119"/>
      <c r="P64" s="119"/>
      <c r="Q64" s="120"/>
    </row>
    <row r="65" spans="1:17" ht="37.5" customHeight="1">
      <c r="A65" s="116">
        <v>5</v>
      </c>
      <c r="B65" s="117"/>
      <c r="C65" s="118" t="s">
        <v>225</v>
      </c>
      <c r="D65" s="119"/>
      <c r="E65" s="119"/>
      <c r="F65" s="119"/>
      <c r="G65" s="119"/>
      <c r="H65" s="119"/>
      <c r="I65" s="119"/>
      <c r="J65" s="119"/>
      <c r="K65" s="119"/>
      <c r="L65" s="119"/>
      <c r="M65" s="119"/>
      <c r="N65" s="119"/>
      <c r="O65" s="119"/>
      <c r="P65" s="119"/>
      <c r="Q65" s="120"/>
    </row>
    <row r="66" spans="1:17" ht="18.75" customHeight="1">
      <c r="A66" s="16" t="s">
        <v>141</v>
      </c>
      <c r="B66" s="16" t="s">
        <v>142</v>
      </c>
      <c r="C66" s="1"/>
      <c r="D66" s="1"/>
      <c r="E66" s="1"/>
      <c r="F66" s="1"/>
      <c r="G66" s="1"/>
      <c r="H66" s="1"/>
      <c r="I66" s="1"/>
      <c r="J66" s="1"/>
      <c r="K66" s="1"/>
      <c r="L66" s="1"/>
      <c r="M66" s="1"/>
      <c r="N66" s="1"/>
      <c r="O66" s="1"/>
      <c r="P66" s="1"/>
      <c r="Q66" s="1"/>
    </row>
    <row r="67" spans="1:17" s="29" customFormat="1" ht="15.75" customHeight="1">
      <c r="A67" s="121" t="s">
        <v>10</v>
      </c>
      <c r="B67" s="121"/>
      <c r="C67" s="151" t="s">
        <v>56</v>
      </c>
      <c r="D67" s="151"/>
      <c r="E67" s="151"/>
      <c r="F67" s="151"/>
      <c r="G67" s="151"/>
      <c r="H67" s="151"/>
      <c r="I67" s="151"/>
      <c r="J67" s="121" t="s">
        <v>58</v>
      </c>
      <c r="K67" s="121"/>
      <c r="L67" s="121" t="s">
        <v>59</v>
      </c>
      <c r="M67" s="121"/>
      <c r="N67" s="228" t="s">
        <v>12</v>
      </c>
      <c r="O67" s="229"/>
      <c r="P67" s="234"/>
      <c r="Q67" s="234"/>
    </row>
    <row r="68" spans="1:17" s="29" customFormat="1" ht="15.75">
      <c r="A68" s="121"/>
      <c r="B68" s="121"/>
      <c r="C68" s="151"/>
      <c r="D68" s="151"/>
      <c r="E68" s="151"/>
      <c r="F68" s="151"/>
      <c r="G68" s="151"/>
      <c r="H68" s="151"/>
      <c r="I68" s="151"/>
      <c r="J68" s="121"/>
      <c r="K68" s="121"/>
      <c r="L68" s="121"/>
      <c r="M68" s="121"/>
      <c r="N68" s="230"/>
      <c r="O68" s="231"/>
      <c r="P68" s="234"/>
      <c r="Q68" s="234"/>
    </row>
    <row r="69" spans="1:17" s="29" customFormat="1" ht="15.75">
      <c r="A69" s="148">
        <v>1</v>
      </c>
      <c r="B69" s="148"/>
      <c r="C69" s="148">
        <v>2</v>
      </c>
      <c r="D69" s="148"/>
      <c r="E69" s="148"/>
      <c r="F69" s="148"/>
      <c r="G69" s="148"/>
      <c r="H69" s="148"/>
      <c r="I69" s="148"/>
      <c r="J69" s="148">
        <v>3</v>
      </c>
      <c r="K69" s="148"/>
      <c r="L69" s="148">
        <v>4</v>
      </c>
      <c r="M69" s="148"/>
      <c r="N69" s="148">
        <v>5</v>
      </c>
      <c r="O69" s="148"/>
      <c r="P69" s="232"/>
      <c r="Q69" s="232"/>
    </row>
    <row r="70" spans="1:17" s="29" customFormat="1" ht="40.5" customHeight="1">
      <c r="A70" s="150">
        <v>1</v>
      </c>
      <c r="B70" s="150"/>
      <c r="C70" s="238" t="s">
        <v>57</v>
      </c>
      <c r="D70" s="239"/>
      <c r="E70" s="239"/>
      <c r="F70" s="239"/>
      <c r="G70" s="239"/>
      <c r="H70" s="239"/>
      <c r="I70" s="240"/>
      <c r="J70" s="165">
        <f>L82</f>
        <v>7170000</v>
      </c>
      <c r="K70" s="165"/>
      <c r="L70" s="233">
        <v>0</v>
      </c>
      <c r="M70" s="233"/>
      <c r="N70" s="210">
        <f>J70</f>
        <v>7170000</v>
      </c>
      <c r="O70" s="212"/>
      <c r="P70" s="235"/>
      <c r="Q70" s="235"/>
    </row>
    <row r="71" spans="1:17" ht="17.25" customHeight="1">
      <c r="A71" s="216" t="s">
        <v>12</v>
      </c>
      <c r="B71" s="216"/>
      <c r="C71" s="216"/>
      <c r="D71" s="216"/>
      <c r="E71" s="216"/>
      <c r="F71" s="216"/>
      <c r="G71" s="216"/>
      <c r="H71" s="216"/>
      <c r="I71" s="216"/>
      <c r="J71" s="213">
        <f>J70</f>
        <v>7170000</v>
      </c>
      <c r="K71" s="213"/>
      <c r="L71" s="213">
        <f>L70</f>
        <v>0</v>
      </c>
      <c r="M71" s="213"/>
      <c r="N71" s="213">
        <f>N70</f>
        <v>7170000</v>
      </c>
      <c r="O71" s="213"/>
      <c r="P71" s="149"/>
      <c r="Q71" s="149"/>
    </row>
    <row r="72" spans="1:17" s="33" customFormat="1" ht="18.75">
      <c r="A72" s="30"/>
      <c r="B72" s="30"/>
      <c r="C72" s="30"/>
      <c r="D72" s="30"/>
      <c r="E72" s="30"/>
      <c r="F72" s="30"/>
      <c r="G72" s="30"/>
      <c r="H72" s="30"/>
      <c r="I72" s="30"/>
      <c r="J72" s="31"/>
      <c r="K72" s="31"/>
      <c r="L72" s="32"/>
      <c r="M72" s="32"/>
      <c r="N72" s="32"/>
      <c r="O72" s="32"/>
      <c r="P72" s="32"/>
      <c r="Q72" s="32"/>
    </row>
    <row r="73" spans="1:17" ht="18.75">
      <c r="A73" s="16" t="s">
        <v>143</v>
      </c>
      <c r="B73" s="16" t="s">
        <v>144</v>
      </c>
      <c r="C73" s="1"/>
      <c r="D73" s="1"/>
      <c r="E73" s="1"/>
      <c r="F73" s="1"/>
      <c r="G73" s="1"/>
      <c r="H73" s="1"/>
      <c r="I73" s="1"/>
      <c r="J73" s="1"/>
      <c r="K73" s="1"/>
      <c r="L73" s="1"/>
      <c r="M73" s="1"/>
      <c r="N73" s="1"/>
      <c r="O73" s="1"/>
      <c r="P73" s="1"/>
      <c r="Q73" s="1"/>
    </row>
    <row r="74" spans="1:17" ht="18.75">
      <c r="A74" s="16"/>
      <c r="B74" s="1"/>
      <c r="C74" s="1"/>
      <c r="D74" s="1"/>
      <c r="E74" s="1"/>
      <c r="F74" s="1"/>
      <c r="G74" s="1"/>
      <c r="H74" s="1"/>
      <c r="I74" s="1"/>
      <c r="J74" s="1"/>
      <c r="K74" s="1"/>
      <c r="L74" s="1"/>
      <c r="M74" s="1"/>
      <c r="N74" s="1"/>
      <c r="O74" s="1"/>
      <c r="P74" s="1"/>
      <c r="Q74" s="15" t="s">
        <v>72</v>
      </c>
    </row>
    <row r="75" spans="1:17" ht="31.5" customHeight="1">
      <c r="A75" s="275" t="s">
        <v>10</v>
      </c>
      <c r="B75" s="276"/>
      <c r="C75" s="121" t="s">
        <v>60</v>
      </c>
      <c r="D75" s="121"/>
      <c r="E75" s="121"/>
      <c r="F75" s="121"/>
      <c r="G75" s="121"/>
      <c r="H75" s="121"/>
      <c r="I75" s="121"/>
      <c r="J75" s="121"/>
      <c r="K75" s="121"/>
      <c r="L75" s="121" t="s">
        <v>58</v>
      </c>
      <c r="M75" s="121"/>
      <c r="N75" s="121" t="s">
        <v>59</v>
      </c>
      <c r="O75" s="121"/>
      <c r="P75" s="151" t="s">
        <v>12</v>
      </c>
      <c r="Q75" s="151"/>
    </row>
    <row r="76" spans="1:17" ht="15" customHeight="1">
      <c r="A76" s="148">
        <v>1</v>
      </c>
      <c r="B76" s="148"/>
      <c r="C76" s="249">
        <v>2</v>
      </c>
      <c r="D76" s="250"/>
      <c r="E76" s="250"/>
      <c r="F76" s="250"/>
      <c r="G76" s="250"/>
      <c r="H76" s="250"/>
      <c r="I76" s="250"/>
      <c r="J76" s="250"/>
      <c r="K76" s="251"/>
      <c r="L76" s="148">
        <v>3</v>
      </c>
      <c r="M76" s="148"/>
      <c r="N76" s="148">
        <v>4</v>
      </c>
      <c r="O76" s="148"/>
      <c r="P76" s="244">
        <v>5</v>
      </c>
      <c r="Q76" s="244"/>
    </row>
    <row r="77" spans="1:17" ht="24" customHeight="1">
      <c r="A77" s="205">
        <v>1</v>
      </c>
      <c r="B77" s="206"/>
      <c r="C77" s="207" t="s">
        <v>27</v>
      </c>
      <c r="D77" s="208"/>
      <c r="E77" s="208"/>
      <c r="F77" s="208"/>
      <c r="G77" s="208"/>
      <c r="H77" s="208"/>
      <c r="I77" s="208"/>
      <c r="J77" s="208"/>
      <c r="K77" s="209"/>
      <c r="L77" s="214">
        <v>50000</v>
      </c>
      <c r="M77" s="215"/>
      <c r="N77" s="127">
        <v>0</v>
      </c>
      <c r="O77" s="128"/>
      <c r="P77" s="214">
        <f>L77</f>
        <v>50000</v>
      </c>
      <c r="Q77" s="215"/>
    </row>
    <row r="78" spans="1:17" ht="34.5" customHeight="1">
      <c r="A78" s="205">
        <v>2</v>
      </c>
      <c r="B78" s="206"/>
      <c r="C78" s="207" t="s">
        <v>32</v>
      </c>
      <c r="D78" s="208"/>
      <c r="E78" s="208"/>
      <c r="F78" s="208"/>
      <c r="G78" s="208"/>
      <c r="H78" s="208"/>
      <c r="I78" s="208"/>
      <c r="J78" s="208"/>
      <c r="K78" s="209"/>
      <c r="L78" s="127">
        <v>2550000</v>
      </c>
      <c r="M78" s="128"/>
      <c r="N78" s="127">
        <v>0</v>
      </c>
      <c r="O78" s="128"/>
      <c r="P78" s="127">
        <f>L78</f>
        <v>2550000</v>
      </c>
      <c r="Q78" s="128"/>
    </row>
    <row r="79" spans="1:17" ht="34.5" customHeight="1">
      <c r="A79" s="205">
        <v>3</v>
      </c>
      <c r="B79" s="206"/>
      <c r="C79" s="207" t="s">
        <v>31</v>
      </c>
      <c r="D79" s="208"/>
      <c r="E79" s="208"/>
      <c r="F79" s="208"/>
      <c r="G79" s="208"/>
      <c r="H79" s="208"/>
      <c r="I79" s="208"/>
      <c r="J79" s="208"/>
      <c r="K79" s="209"/>
      <c r="L79" s="127">
        <v>3500000</v>
      </c>
      <c r="M79" s="128"/>
      <c r="N79" s="127">
        <v>0</v>
      </c>
      <c r="O79" s="128"/>
      <c r="P79" s="127">
        <f>L79</f>
        <v>3500000</v>
      </c>
      <c r="Q79" s="128"/>
    </row>
    <row r="80" spans="1:17" ht="39.75" customHeight="1">
      <c r="A80" s="205">
        <v>4</v>
      </c>
      <c r="B80" s="206"/>
      <c r="C80" s="207" t="s">
        <v>87</v>
      </c>
      <c r="D80" s="208"/>
      <c r="E80" s="208"/>
      <c r="F80" s="208"/>
      <c r="G80" s="208"/>
      <c r="H80" s="208"/>
      <c r="I80" s="208"/>
      <c r="J80" s="208"/>
      <c r="K80" s="209"/>
      <c r="L80" s="127">
        <v>570000</v>
      </c>
      <c r="M80" s="128"/>
      <c r="N80" s="127">
        <v>0</v>
      </c>
      <c r="O80" s="128"/>
      <c r="P80" s="127">
        <f>L80+N80</f>
        <v>570000</v>
      </c>
      <c r="Q80" s="128"/>
    </row>
    <row r="81" spans="1:17" ht="55.5" customHeight="1">
      <c r="A81" s="205">
        <v>5</v>
      </c>
      <c r="B81" s="206"/>
      <c r="C81" s="207" t="s">
        <v>226</v>
      </c>
      <c r="D81" s="208"/>
      <c r="E81" s="208"/>
      <c r="F81" s="208"/>
      <c r="G81" s="208"/>
      <c r="H81" s="208"/>
      <c r="I81" s="208"/>
      <c r="J81" s="208"/>
      <c r="K81" s="209"/>
      <c r="L81" s="127">
        <v>500000</v>
      </c>
      <c r="M81" s="128"/>
      <c r="N81" s="127">
        <v>0</v>
      </c>
      <c r="O81" s="128"/>
      <c r="P81" s="127">
        <f>L81+N81</f>
        <v>500000</v>
      </c>
      <c r="Q81" s="128"/>
    </row>
    <row r="82" spans="1:17" ht="18.75" customHeight="1">
      <c r="A82" s="198" t="s">
        <v>12</v>
      </c>
      <c r="B82" s="199"/>
      <c r="C82" s="199"/>
      <c r="D82" s="199"/>
      <c r="E82" s="199"/>
      <c r="F82" s="199"/>
      <c r="G82" s="199"/>
      <c r="H82" s="199"/>
      <c r="I82" s="199"/>
      <c r="J82" s="199"/>
      <c r="K82" s="200"/>
      <c r="L82" s="213">
        <f>SUM(L77:L81)</f>
        <v>7170000</v>
      </c>
      <c r="M82" s="213"/>
      <c r="N82" s="213">
        <f>SUM(N77:O78)</f>
        <v>0</v>
      </c>
      <c r="O82" s="213"/>
      <c r="P82" s="213">
        <f>L82+N82</f>
        <v>7170000</v>
      </c>
      <c r="Q82" s="213"/>
    </row>
    <row r="83" ht="11.25" customHeight="1"/>
    <row r="84" spans="1:17" ht="18.75">
      <c r="A84" s="34" t="s">
        <v>145</v>
      </c>
      <c r="B84" s="34" t="s">
        <v>146</v>
      </c>
      <c r="C84" s="1"/>
      <c r="D84" s="1"/>
      <c r="E84" s="1"/>
      <c r="F84" s="1"/>
      <c r="G84" s="1"/>
      <c r="H84" s="1"/>
      <c r="I84" s="1"/>
      <c r="J84" s="1"/>
      <c r="K84" s="1"/>
      <c r="L84" s="1"/>
      <c r="M84" s="1"/>
      <c r="N84" s="1"/>
      <c r="O84" s="1"/>
      <c r="P84" s="1"/>
      <c r="Q84" s="1"/>
    </row>
    <row r="85" spans="1:17" ht="18.75">
      <c r="A85" s="121" t="s">
        <v>10</v>
      </c>
      <c r="B85" s="121"/>
      <c r="C85" s="121" t="s">
        <v>13</v>
      </c>
      <c r="D85" s="121"/>
      <c r="E85" s="121"/>
      <c r="F85" s="121"/>
      <c r="G85" s="121"/>
      <c r="H85" s="121"/>
      <c r="I85" s="121"/>
      <c r="J85" s="121" t="s">
        <v>14</v>
      </c>
      <c r="K85" s="121" t="s">
        <v>15</v>
      </c>
      <c r="L85" s="121" t="s">
        <v>58</v>
      </c>
      <c r="M85" s="35" t="s">
        <v>59</v>
      </c>
      <c r="N85" s="121" t="s">
        <v>59</v>
      </c>
      <c r="O85" s="121"/>
      <c r="P85" s="151" t="s">
        <v>11</v>
      </c>
      <c r="Q85" s="151"/>
    </row>
    <row r="86" spans="1:17" ht="20.25" customHeight="1">
      <c r="A86" s="121"/>
      <c r="B86" s="121"/>
      <c r="C86" s="121"/>
      <c r="D86" s="121"/>
      <c r="E86" s="121"/>
      <c r="F86" s="121"/>
      <c r="G86" s="121"/>
      <c r="H86" s="121"/>
      <c r="I86" s="121"/>
      <c r="J86" s="121"/>
      <c r="K86" s="121"/>
      <c r="L86" s="121"/>
      <c r="M86" s="35"/>
      <c r="N86" s="121"/>
      <c r="O86" s="121"/>
      <c r="P86" s="151"/>
      <c r="Q86" s="151"/>
    </row>
    <row r="87" spans="1:17" ht="35.25" customHeight="1">
      <c r="A87" s="187">
        <v>1</v>
      </c>
      <c r="B87" s="187"/>
      <c r="C87" s="187">
        <v>2</v>
      </c>
      <c r="D87" s="187"/>
      <c r="E87" s="187"/>
      <c r="F87" s="187"/>
      <c r="G87" s="187"/>
      <c r="H87" s="187"/>
      <c r="I87" s="187"/>
      <c r="J87" s="62">
        <v>3</v>
      </c>
      <c r="K87" s="62">
        <v>4</v>
      </c>
      <c r="L87" s="62">
        <v>5</v>
      </c>
      <c r="M87" s="187">
        <v>6</v>
      </c>
      <c r="N87" s="187"/>
      <c r="O87" s="187"/>
      <c r="P87" s="187">
        <v>7</v>
      </c>
      <c r="Q87" s="187"/>
    </row>
    <row r="88" spans="1:17" ht="18.75">
      <c r="A88" s="241" t="s">
        <v>27</v>
      </c>
      <c r="B88" s="242"/>
      <c r="C88" s="242"/>
      <c r="D88" s="242"/>
      <c r="E88" s="242"/>
      <c r="F88" s="242"/>
      <c r="G88" s="242"/>
      <c r="H88" s="242"/>
      <c r="I88" s="242"/>
      <c r="J88" s="242"/>
      <c r="K88" s="242"/>
      <c r="L88" s="242"/>
      <c r="M88" s="242"/>
      <c r="N88" s="242"/>
      <c r="O88" s="242"/>
      <c r="P88" s="242"/>
      <c r="Q88" s="243"/>
    </row>
    <row r="89" spans="1:17" ht="25.5" customHeight="1">
      <c r="A89" s="220" t="s">
        <v>18</v>
      </c>
      <c r="B89" s="220"/>
      <c r="C89" s="220"/>
      <c r="D89" s="220"/>
      <c r="E89" s="220"/>
      <c r="F89" s="220"/>
      <c r="G89" s="220"/>
      <c r="H89" s="220"/>
      <c r="I89" s="220"/>
      <c r="J89" s="220"/>
      <c r="K89" s="220"/>
      <c r="L89" s="220"/>
      <c r="M89" s="220"/>
      <c r="N89" s="220"/>
      <c r="O89" s="220"/>
      <c r="P89" s="220"/>
      <c r="Q89" s="220"/>
    </row>
    <row r="90" spans="1:17" ht="134.25" customHeight="1">
      <c r="A90" s="187">
        <v>1</v>
      </c>
      <c r="B90" s="187"/>
      <c r="C90" s="291" t="s">
        <v>156</v>
      </c>
      <c r="D90" s="291"/>
      <c r="E90" s="291"/>
      <c r="F90" s="291"/>
      <c r="G90" s="291"/>
      <c r="H90" s="291"/>
      <c r="I90" s="291"/>
      <c r="J90" s="66" t="s">
        <v>46</v>
      </c>
      <c r="K90" s="96" t="s">
        <v>43</v>
      </c>
      <c r="L90" s="86">
        <f>L91+L92</f>
        <v>50000</v>
      </c>
      <c r="M90" s="217" t="s">
        <v>147</v>
      </c>
      <c r="N90" s="218"/>
      <c r="O90" s="219"/>
      <c r="P90" s="213">
        <f>L90</f>
        <v>50000</v>
      </c>
      <c r="Q90" s="213"/>
    </row>
    <row r="91" spans="1:17" ht="48.75" customHeight="1">
      <c r="A91" s="160"/>
      <c r="B91" s="160"/>
      <c r="C91" s="157" t="s">
        <v>247</v>
      </c>
      <c r="D91" s="157"/>
      <c r="E91" s="157"/>
      <c r="F91" s="157"/>
      <c r="G91" s="157"/>
      <c r="H91" s="157"/>
      <c r="I91" s="157"/>
      <c r="J91" s="88" t="s">
        <v>46</v>
      </c>
      <c r="K91" s="97" t="s">
        <v>43</v>
      </c>
      <c r="L91" s="98">
        <v>15000</v>
      </c>
      <c r="M91" s="210" t="s">
        <v>147</v>
      </c>
      <c r="N91" s="211"/>
      <c r="O91" s="212"/>
      <c r="P91" s="165">
        <f>L91</f>
        <v>15000</v>
      </c>
      <c r="Q91" s="165"/>
    </row>
    <row r="92" spans="1:17" ht="64.5" customHeight="1">
      <c r="A92" s="160"/>
      <c r="B92" s="160"/>
      <c r="C92" s="157" t="s">
        <v>148</v>
      </c>
      <c r="D92" s="157"/>
      <c r="E92" s="157"/>
      <c r="F92" s="157"/>
      <c r="G92" s="157"/>
      <c r="H92" s="157"/>
      <c r="I92" s="157"/>
      <c r="J92" s="88" t="s">
        <v>46</v>
      </c>
      <c r="K92" s="97" t="s">
        <v>43</v>
      </c>
      <c r="L92" s="98">
        <v>35000</v>
      </c>
      <c r="M92" s="210" t="s">
        <v>147</v>
      </c>
      <c r="N92" s="211"/>
      <c r="O92" s="212"/>
      <c r="P92" s="165">
        <f>L92</f>
        <v>35000</v>
      </c>
      <c r="Q92" s="165"/>
    </row>
    <row r="93" spans="1:17" ht="18.75">
      <c r="A93" s="220" t="s">
        <v>19</v>
      </c>
      <c r="B93" s="220"/>
      <c r="C93" s="220"/>
      <c r="D93" s="220"/>
      <c r="E93" s="220"/>
      <c r="F93" s="220"/>
      <c r="G93" s="220"/>
      <c r="H93" s="220"/>
      <c r="I93" s="220"/>
      <c r="J93" s="220"/>
      <c r="K93" s="220"/>
      <c r="L93" s="220"/>
      <c r="M93" s="220"/>
      <c r="N93" s="220"/>
      <c r="O93" s="220"/>
      <c r="P93" s="220"/>
      <c r="Q93" s="220"/>
    </row>
    <row r="94" spans="1:17" ht="41.25" customHeight="1">
      <c r="A94" s="160">
        <v>1</v>
      </c>
      <c r="B94" s="160"/>
      <c r="C94" s="139" t="s">
        <v>149</v>
      </c>
      <c r="D94" s="140"/>
      <c r="E94" s="140"/>
      <c r="F94" s="140"/>
      <c r="G94" s="140"/>
      <c r="H94" s="140"/>
      <c r="I94" s="144"/>
      <c r="J94" s="88" t="s">
        <v>25</v>
      </c>
      <c r="K94" s="13" t="s">
        <v>22</v>
      </c>
      <c r="L94" s="78">
        <v>1420</v>
      </c>
      <c r="M94" s="210" t="s">
        <v>147</v>
      </c>
      <c r="N94" s="211"/>
      <c r="O94" s="212"/>
      <c r="P94" s="150">
        <f>L94</f>
        <v>1420</v>
      </c>
      <c r="Q94" s="150"/>
    </row>
    <row r="95" spans="1:17" ht="37.5">
      <c r="A95" s="160">
        <v>2</v>
      </c>
      <c r="B95" s="160"/>
      <c r="C95" s="139" t="s">
        <v>150</v>
      </c>
      <c r="D95" s="140"/>
      <c r="E95" s="140"/>
      <c r="F95" s="140"/>
      <c r="G95" s="140"/>
      <c r="H95" s="140"/>
      <c r="I95" s="140"/>
      <c r="J95" s="88" t="s">
        <v>33</v>
      </c>
      <c r="K95" s="13" t="s">
        <v>22</v>
      </c>
      <c r="L95" s="78">
        <v>7</v>
      </c>
      <c r="M95" s="210" t="s">
        <v>147</v>
      </c>
      <c r="N95" s="211"/>
      <c r="O95" s="212"/>
      <c r="P95" s="150">
        <f>L95</f>
        <v>7</v>
      </c>
      <c r="Q95" s="150"/>
    </row>
    <row r="96" spans="1:17" s="36" customFormat="1" ht="31.5">
      <c r="A96" s="221"/>
      <c r="B96" s="221"/>
      <c r="C96" s="236" t="s">
        <v>90</v>
      </c>
      <c r="D96" s="237"/>
      <c r="E96" s="237"/>
      <c r="F96" s="237"/>
      <c r="G96" s="237"/>
      <c r="H96" s="237"/>
      <c r="I96" s="237"/>
      <c r="J96" s="12" t="s">
        <v>33</v>
      </c>
      <c r="K96" s="99" t="s">
        <v>22</v>
      </c>
      <c r="L96" s="100">
        <v>3</v>
      </c>
      <c r="M96" s="210" t="s">
        <v>147</v>
      </c>
      <c r="N96" s="211"/>
      <c r="O96" s="212"/>
      <c r="P96" s="150">
        <f>L96</f>
        <v>3</v>
      </c>
      <c r="Q96" s="150"/>
    </row>
    <row r="97" spans="1:17" s="36" customFormat="1" ht="31.5">
      <c r="A97" s="221"/>
      <c r="B97" s="221"/>
      <c r="C97" s="236" t="s">
        <v>91</v>
      </c>
      <c r="D97" s="237"/>
      <c r="E97" s="237"/>
      <c r="F97" s="237"/>
      <c r="G97" s="237"/>
      <c r="H97" s="237"/>
      <c r="I97" s="237"/>
      <c r="J97" s="12" t="s">
        <v>33</v>
      </c>
      <c r="K97" s="99" t="s">
        <v>22</v>
      </c>
      <c r="L97" s="100">
        <v>4</v>
      </c>
      <c r="M97" s="210" t="s">
        <v>147</v>
      </c>
      <c r="N97" s="211"/>
      <c r="O97" s="212"/>
      <c r="P97" s="150">
        <f>L97</f>
        <v>4</v>
      </c>
      <c r="Q97" s="150"/>
    </row>
    <row r="98" spans="1:17" ht="23.25" customHeight="1">
      <c r="A98" s="220" t="s">
        <v>20</v>
      </c>
      <c r="B98" s="220"/>
      <c r="C98" s="220"/>
      <c r="D98" s="220"/>
      <c r="E98" s="220"/>
      <c r="F98" s="220"/>
      <c r="G98" s="220"/>
      <c r="H98" s="220"/>
      <c r="I98" s="220"/>
      <c r="J98" s="220"/>
      <c r="K98" s="220"/>
      <c r="L98" s="220"/>
      <c r="M98" s="220"/>
      <c r="N98" s="220"/>
      <c r="O98" s="220"/>
      <c r="P98" s="220"/>
      <c r="Q98" s="220"/>
    </row>
    <row r="99" spans="1:17" ht="23.25" customHeight="1">
      <c r="A99" s="160">
        <v>1</v>
      </c>
      <c r="B99" s="160"/>
      <c r="C99" s="139" t="s">
        <v>47</v>
      </c>
      <c r="D99" s="140"/>
      <c r="E99" s="140"/>
      <c r="F99" s="140"/>
      <c r="G99" s="140"/>
      <c r="H99" s="140"/>
      <c r="I99" s="140"/>
      <c r="J99" s="88" t="s">
        <v>26</v>
      </c>
      <c r="K99" s="13" t="s">
        <v>23</v>
      </c>
      <c r="L99" s="101">
        <f>100/L94*1000</f>
        <v>70.42253521126761</v>
      </c>
      <c r="M99" s="210" t="s">
        <v>147</v>
      </c>
      <c r="N99" s="211"/>
      <c r="O99" s="212"/>
      <c r="P99" s="225">
        <f>L99</f>
        <v>70.42253521126761</v>
      </c>
      <c r="Q99" s="225"/>
    </row>
    <row r="100" spans="1:17" ht="20.25">
      <c r="A100" s="160">
        <v>2</v>
      </c>
      <c r="B100" s="160"/>
      <c r="C100" s="139" t="s">
        <v>198</v>
      </c>
      <c r="D100" s="140"/>
      <c r="E100" s="140"/>
      <c r="F100" s="140"/>
      <c r="G100" s="140"/>
      <c r="H100" s="140"/>
      <c r="I100" s="140"/>
      <c r="J100" s="88" t="s">
        <v>26</v>
      </c>
      <c r="K100" s="13" t="s">
        <v>23</v>
      </c>
      <c r="L100" s="102">
        <f>50000/L95</f>
        <v>7142.857142857143</v>
      </c>
      <c r="M100" s="210" t="s">
        <v>147</v>
      </c>
      <c r="N100" s="211"/>
      <c r="O100" s="212"/>
      <c r="P100" s="227">
        <f>L100</f>
        <v>7142.857142857143</v>
      </c>
      <c r="Q100" s="227"/>
    </row>
    <row r="101" spans="1:17" ht="26.25" customHeight="1">
      <c r="A101" s="259" t="s">
        <v>21</v>
      </c>
      <c r="B101" s="259"/>
      <c r="C101" s="259"/>
      <c r="D101" s="259"/>
      <c r="E101" s="259"/>
      <c r="F101" s="259"/>
      <c r="G101" s="259"/>
      <c r="H101" s="259"/>
      <c r="I101" s="259"/>
      <c r="J101" s="259"/>
      <c r="K101" s="259"/>
      <c r="L101" s="259"/>
      <c r="M101" s="259"/>
      <c r="N101" s="259"/>
      <c r="O101" s="259"/>
      <c r="P101" s="259"/>
      <c r="Q101" s="259"/>
    </row>
    <row r="102" spans="1:17" ht="20.25">
      <c r="A102" s="160">
        <v>1</v>
      </c>
      <c r="B102" s="160"/>
      <c r="C102" s="139" t="s">
        <v>151</v>
      </c>
      <c r="D102" s="140"/>
      <c r="E102" s="140"/>
      <c r="F102" s="140"/>
      <c r="G102" s="140"/>
      <c r="H102" s="140"/>
      <c r="I102" s="140"/>
      <c r="J102" s="88" t="s">
        <v>24</v>
      </c>
      <c r="K102" s="13" t="s">
        <v>41</v>
      </c>
      <c r="L102" s="103">
        <v>100</v>
      </c>
      <c r="M102" s="256" t="s">
        <v>152</v>
      </c>
      <c r="N102" s="257"/>
      <c r="O102" s="258"/>
      <c r="P102" s="255">
        <v>100</v>
      </c>
      <c r="Q102" s="255"/>
    </row>
    <row r="103" spans="1:17" ht="29.25" customHeight="1">
      <c r="A103" s="223" t="s">
        <v>32</v>
      </c>
      <c r="B103" s="226"/>
      <c r="C103" s="226"/>
      <c r="D103" s="226"/>
      <c r="E103" s="226"/>
      <c r="F103" s="226"/>
      <c r="G103" s="226"/>
      <c r="H103" s="226"/>
      <c r="I103" s="226"/>
      <c r="J103" s="226"/>
      <c r="K103" s="226"/>
      <c r="L103" s="226"/>
      <c r="M103" s="226"/>
      <c r="N103" s="226"/>
      <c r="O103" s="226"/>
      <c r="P103" s="226"/>
      <c r="Q103" s="224"/>
    </row>
    <row r="104" spans="1:17" ht="19.5" customHeight="1">
      <c r="A104" s="166" t="s">
        <v>18</v>
      </c>
      <c r="B104" s="167"/>
      <c r="C104" s="167"/>
      <c r="D104" s="167"/>
      <c r="E104" s="167"/>
      <c r="F104" s="167"/>
      <c r="G104" s="167"/>
      <c r="H104" s="167"/>
      <c r="I104" s="167"/>
      <c r="J104" s="167"/>
      <c r="K104" s="167"/>
      <c r="L104" s="167"/>
      <c r="M104" s="167"/>
      <c r="N104" s="167"/>
      <c r="O104" s="167"/>
      <c r="P104" s="167"/>
      <c r="Q104" s="168"/>
    </row>
    <row r="105" spans="1:17" ht="59.25" customHeight="1">
      <c r="A105" s="223">
        <v>1</v>
      </c>
      <c r="B105" s="224"/>
      <c r="C105" s="191" t="s">
        <v>155</v>
      </c>
      <c r="D105" s="192"/>
      <c r="E105" s="192"/>
      <c r="F105" s="192"/>
      <c r="G105" s="192"/>
      <c r="H105" s="192"/>
      <c r="I105" s="204"/>
      <c r="J105" s="66" t="s">
        <v>62</v>
      </c>
      <c r="K105" s="84" t="s">
        <v>43</v>
      </c>
      <c r="L105" s="63">
        <f>L106+L107+L108+L109+L110+L111+L112</f>
        <v>2550000</v>
      </c>
      <c r="M105" s="213" t="s">
        <v>152</v>
      </c>
      <c r="N105" s="213"/>
      <c r="O105" s="213"/>
      <c r="P105" s="213">
        <f aca="true" t="shared" si="0" ref="P105:P111">L105</f>
        <v>2550000</v>
      </c>
      <c r="Q105" s="213"/>
    </row>
    <row r="106" spans="1:17" ht="39" customHeight="1">
      <c r="A106" s="125"/>
      <c r="B106" s="126"/>
      <c r="C106" s="139" t="s">
        <v>177</v>
      </c>
      <c r="D106" s="140"/>
      <c r="E106" s="140"/>
      <c r="F106" s="140"/>
      <c r="G106" s="140"/>
      <c r="H106" s="140"/>
      <c r="I106" s="144"/>
      <c r="J106" s="88" t="s">
        <v>62</v>
      </c>
      <c r="K106" s="13" t="s">
        <v>43</v>
      </c>
      <c r="L106" s="91">
        <v>677924</v>
      </c>
      <c r="M106" s="165" t="s">
        <v>152</v>
      </c>
      <c r="N106" s="165"/>
      <c r="O106" s="165"/>
      <c r="P106" s="165">
        <f t="shared" si="0"/>
        <v>677924</v>
      </c>
      <c r="Q106" s="165"/>
    </row>
    <row r="107" spans="1:17" ht="82.5" customHeight="1">
      <c r="A107" s="125"/>
      <c r="B107" s="126"/>
      <c r="C107" s="139" t="s">
        <v>178</v>
      </c>
      <c r="D107" s="140"/>
      <c r="E107" s="140"/>
      <c r="F107" s="140"/>
      <c r="G107" s="140"/>
      <c r="H107" s="140"/>
      <c r="I107" s="144"/>
      <c r="J107" s="88" t="s">
        <v>62</v>
      </c>
      <c r="K107" s="13" t="s">
        <v>43</v>
      </c>
      <c r="L107" s="91">
        <v>80715</v>
      </c>
      <c r="M107" s="165" t="s">
        <v>152</v>
      </c>
      <c r="N107" s="165"/>
      <c r="O107" s="165"/>
      <c r="P107" s="165">
        <f t="shared" si="0"/>
        <v>80715</v>
      </c>
      <c r="Q107" s="165"/>
    </row>
    <row r="108" spans="1:17" ht="41.25" customHeight="1">
      <c r="A108" s="125"/>
      <c r="B108" s="126"/>
      <c r="C108" s="139" t="s">
        <v>179</v>
      </c>
      <c r="D108" s="140"/>
      <c r="E108" s="140"/>
      <c r="F108" s="140"/>
      <c r="G108" s="140"/>
      <c r="H108" s="140"/>
      <c r="I108" s="144"/>
      <c r="J108" s="88" t="s">
        <v>62</v>
      </c>
      <c r="K108" s="13" t="s">
        <v>43</v>
      </c>
      <c r="L108" s="91">
        <v>66039</v>
      </c>
      <c r="M108" s="165" t="s">
        <v>152</v>
      </c>
      <c r="N108" s="165"/>
      <c r="O108" s="165"/>
      <c r="P108" s="165">
        <f t="shared" si="0"/>
        <v>66039</v>
      </c>
      <c r="Q108" s="165"/>
    </row>
    <row r="109" spans="1:17" ht="132" customHeight="1">
      <c r="A109" s="125"/>
      <c r="B109" s="126"/>
      <c r="C109" s="139" t="s">
        <v>180</v>
      </c>
      <c r="D109" s="140"/>
      <c r="E109" s="140"/>
      <c r="F109" s="140"/>
      <c r="G109" s="140"/>
      <c r="H109" s="140"/>
      <c r="I109" s="144"/>
      <c r="J109" s="88" t="s">
        <v>62</v>
      </c>
      <c r="K109" s="13" t="s">
        <v>43</v>
      </c>
      <c r="L109" s="91">
        <v>901100</v>
      </c>
      <c r="M109" s="165" t="s">
        <v>152</v>
      </c>
      <c r="N109" s="165"/>
      <c r="O109" s="165"/>
      <c r="P109" s="165">
        <f t="shared" si="0"/>
        <v>901100</v>
      </c>
      <c r="Q109" s="165"/>
    </row>
    <row r="110" spans="1:17" ht="55.5" customHeight="1">
      <c r="A110" s="125"/>
      <c r="B110" s="126"/>
      <c r="C110" s="139" t="s">
        <v>181</v>
      </c>
      <c r="D110" s="140"/>
      <c r="E110" s="140"/>
      <c r="F110" s="140"/>
      <c r="G110" s="140"/>
      <c r="H110" s="140"/>
      <c r="I110" s="144"/>
      <c r="J110" s="88" t="s">
        <v>62</v>
      </c>
      <c r="K110" s="13" t="s">
        <v>43</v>
      </c>
      <c r="L110" s="91">
        <v>174222</v>
      </c>
      <c r="M110" s="165" t="s">
        <v>152</v>
      </c>
      <c r="N110" s="165"/>
      <c r="O110" s="165"/>
      <c r="P110" s="165">
        <f t="shared" si="0"/>
        <v>174222</v>
      </c>
      <c r="Q110" s="165"/>
    </row>
    <row r="111" spans="1:17" ht="77.25" customHeight="1">
      <c r="A111" s="125"/>
      <c r="B111" s="126"/>
      <c r="C111" s="139" t="s">
        <v>182</v>
      </c>
      <c r="D111" s="140"/>
      <c r="E111" s="140"/>
      <c r="F111" s="140"/>
      <c r="G111" s="140"/>
      <c r="H111" s="140"/>
      <c r="I111" s="144"/>
      <c r="J111" s="88" t="s">
        <v>62</v>
      </c>
      <c r="K111" s="13" t="s">
        <v>43</v>
      </c>
      <c r="L111" s="91">
        <v>600000</v>
      </c>
      <c r="M111" s="165" t="s">
        <v>152</v>
      </c>
      <c r="N111" s="165"/>
      <c r="O111" s="165"/>
      <c r="P111" s="165">
        <f t="shared" si="0"/>
        <v>600000</v>
      </c>
      <c r="Q111" s="165"/>
    </row>
    <row r="112" spans="1:17" ht="39.75" customHeight="1">
      <c r="A112" s="76"/>
      <c r="B112" s="77"/>
      <c r="C112" s="139" t="s">
        <v>234</v>
      </c>
      <c r="D112" s="140"/>
      <c r="E112" s="140"/>
      <c r="F112" s="140"/>
      <c r="G112" s="140"/>
      <c r="H112" s="140"/>
      <c r="I112" s="144"/>
      <c r="J112" s="88" t="s">
        <v>62</v>
      </c>
      <c r="K112" s="13" t="s">
        <v>43</v>
      </c>
      <c r="L112" s="91">
        <v>50000</v>
      </c>
      <c r="M112" s="87"/>
      <c r="N112" s="160" t="s">
        <v>152</v>
      </c>
      <c r="O112" s="160"/>
      <c r="P112" s="210">
        <f>L112</f>
        <v>50000</v>
      </c>
      <c r="Q112" s="212"/>
    </row>
    <row r="113" spans="1:17" ht="27" customHeight="1">
      <c r="A113" s="166" t="s">
        <v>19</v>
      </c>
      <c r="B113" s="167"/>
      <c r="C113" s="167"/>
      <c r="D113" s="167"/>
      <c r="E113" s="167"/>
      <c r="F113" s="167"/>
      <c r="G113" s="167"/>
      <c r="H113" s="167"/>
      <c r="I113" s="167"/>
      <c r="J113" s="167"/>
      <c r="K113" s="167"/>
      <c r="L113" s="167"/>
      <c r="M113" s="167"/>
      <c r="N113" s="167"/>
      <c r="O113" s="167"/>
      <c r="P113" s="167"/>
      <c r="Q113" s="168"/>
    </row>
    <row r="114" spans="1:17" ht="40.5" customHeight="1">
      <c r="A114" s="125">
        <v>1</v>
      </c>
      <c r="B114" s="126"/>
      <c r="C114" s="154" t="s">
        <v>161</v>
      </c>
      <c r="D114" s="155"/>
      <c r="E114" s="155"/>
      <c r="F114" s="155"/>
      <c r="G114" s="155"/>
      <c r="H114" s="155"/>
      <c r="I114" s="156"/>
      <c r="J114" s="88" t="s">
        <v>33</v>
      </c>
      <c r="K114" s="97" t="s">
        <v>17</v>
      </c>
      <c r="L114" s="78">
        <v>5542</v>
      </c>
      <c r="M114" s="122" t="s">
        <v>152</v>
      </c>
      <c r="N114" s="123"/>
      <c r="O114" s="124"/>
      <c r="P114" s="150">
        <f aca="true" t="shared" si="1" ref="P114:P121">L114</f>
        <v>5542</v>
      </c>
      <c r="Q114" s="150"/>
    </row>
    <row r="115" spans="1:25" ht="40.5" customHeight="1">
      <c r="A115" s="76"/>
      <c r="B115" s="77"/>
      <c r="C115" s="154" t="s">
        <v>165</v>
      </c>
      <c r="D115" s="155"/>
      <c r="E115" s="155"/>
      <c r="F115" s="155"/>
      <c r="G115" s="155"/>
      <c r="H115" s="155"/>
      <c r="I115" s="156"/>
      <c r="J115" s="88" t="s">
        <v>33</v>
      </c>
      <c r="K115" s="97" t="s">
        <v>17</v>
      </c>
      <c r="L115" s="78">
        <v>4832</v>
      </c>
      <c r="M115" s="122" t="s">
        <v>152</v>
      </c>
      <c r="N115" s="123"/>
      <c r="O115" s="124"/>
      <c r="P115" s="150">
        <f>L115</f>
        <v>4832</v>
      </c>
      <c r="Q115" s="150"/>
      <c r="Y115" s="39"/>
    </row>
    <row r="116" spans="1:25" ht="40.5" customHeight="1">
      <c r="A116" s="76"/>
      <c r="B116" s="104"/>
      <c r="C116" s="145" t="s">
        <v>89</v>
      </c>
      <c r="D116" s="146"/>
      <c r="E116" s="146"/>
      <c r="F116" s="146"/>
      <c r="G116" s="146"/>
      <c r="H116" s="146"/>
      <c r="I116" s="147"/>
      <c r="J116" s="12" t="s">
        <v>33</v>
      </c>
      <c r="K116" s="105" t="s">
        <v>17</v>
      </c>
      <c r="L116" s="100">
        <v>1884</v>
      </c>
      <c r="M116" s="122" t="s">
        <v>152</v>
      </c>
      <c r="N116" s="123"/>
      <c r="O116" s="124"/>
      <c r="P116" s="179">
        <f>L116</f>
        <v>1884</v>
      </c>
      <c r="Q116" s="179"/>
      <c r="Y116" s="39"/>
    </row>
    <row r="117" spans="1:25" ht="40.5" customHeight="1">
      <c r="A117" s="76"/>
      <c r="B117" s="104"/>
      <c r="C117" s="145" t="s">
        <v>88</v>
      </c>
      <c r="D117" s="146"/>
      <c r="E117" s="146"/>
      <c r="F117" s="146"/>
      <c r="G117" s="146"/>
      <c r="H117" s="146"/>
      <c r="I117" s="147"/>
      <c r="J117" s="12" t="s">
        <v>33</v>
      </c>
      <c r="K117" s="105" t="s">
        <v>17</v>
      </c>
      <c r="L117" s="100">
        <v>2948</v>
      </c>
      <c r="M117" s="122" t="s">
        <v>152</v>
      </c>
      <c r="N117" s="123"/>
      <c r="O117" s="124"/>
      <c r="P117" s="179">
        <f>L117</f>
        <v>2948</v>
      </c>
      <c r="Q117" s="179"/>
      <c r="Y117" s="39"/>
    </row>
    <row r="118" spans="1:25" ht="40.5" customHeight="1">
      <c r="A118" s="76"/>
      <c r="B118" s="77"/>
      <c r="C118" s="154" t="s">
        <v>166</v>
      </c>
      <c r="D118" s="155"/>
      <c r="E118" s="155"/>
      <c r="F118" s="155"/>
      <c r="G118" s="155"/>
      <c r="H118" s="155"/>
      <c r="I118" s="156"/>
      <c r="J118" s="88" t="s">
        <v>33</v>
      </c>
      <c r="K118" s="97" t="s">
        <v>17</v>
      </c>
      <c r="L118" s="78">
        <v>710</v>
      </c>
      <c r="M118" s="122" t="s">
        <v>152</v>
      </c>
      <c r="N118" s="123"/>
      <c r="O118" s="124"/>
      <c r="P118" s="150">
        <f>L118</f>
        <v>710</v>
      </c>
      <c r="Q118" s="150"/>
      <c r="Y118" s="39"/>
    </row>
    <row r="119" spans="1:25" ht="40.5" customHeight="1">
      <c r="A119" s="76"/>
      <c r="B119" s="104"/>
      <c r="C119" s="145" t="s">
        <v>158</v>
      </c>
      <c r="D119" s="146"/>
      <c r="E119" s="146"/>
      <c r="F119" s="146"/>
      <c r="G119" s="146"/>
      <c r="H119" s="146"/>
      <c r="I119" s="147"/>
      <c r="J119" s="12" t="s">
        <v>33</v>
      </c>
      <c r="K119" s="105" t="s">
        <v>17</v>
      </c>
      <c r="L119" s="100">
        <v>362</v>
      </c>
      <c r="M119" s="122" t="s">
        <v>152</v>
      </c>
      <c r="N119" s="123"/>
      <c r="O119" s="124"/>
      <c r="P119" s="179">
        <f t="shared" si="1"/>
        <v>362</v>
      </c>
      <c r="Q119" s="179"/>
      <c r="Y119" s="39"/>
    </row>
    <row r="120" spans="1:17" ht="40.5" customHeight="1">
      <c r="A120" s="76"/>
      <c r="B120" s="104"/>
      <c r="C120" s="145" t="s">
        <v>159</v>
      </c>
      <c r="D120" s="146"/>
      <c r="E120" s="146"/>
      <c r="F120" s="146"/>
      <c r="G120" s="146"/>
      <c r="H120" s="146"/>
      <c r="I120" s="147"/>
      <c r="J120" s="12" t="s">
        <v>33</v>
      </c>
      <c r="K120" s="105" t="s">
        <v>17</v>
      </c>
      <c r="L120" s="100">
        <v>348</v>
      </c>
      <c r="M120" s="122" t="s">
        <v>152</v>
      </c>
      <c r="N120" s="123"/>
      <c r="O120" s="124"/>
      <c r="P120" s="179">
        <f t="shared" si="1"/>
        <v>348</v>
      </c>
      <c r="Q120" s="179"/>
    </row>
    <row r="121" spans="1:17" ht="38.25" customHeight="1">
      <c r="A121" s="125">
        <v>2</v>
      </c>
      <c r="B121" s="126"/>
      <c r="C121" s="154" t="s">
        <v>157</v>
      </c>
      <c r="D121" s="155"/>
      <c r="E121" s="155"/>
      <c r="F121" s="155"/>
      <c r="G121" s="155"/>
      <c r="H121" s="155"/>
      <c r="I121" s="156"/>
      <c r="J121" s="88" t="s">
        <v>33</v>
      </c>
      <c r="K121" s="97" t="s">
        <v>17</v>
      </c>
      <c r="L121" s="78">
        <v>1212</v>
      </c>
      <c r="M121" s="122" t="s">
        <v>152</v>
      </c>
      <c r="N121" s="123"/>
      <c r="O121" s="124"/>
      <c r="P121" s="150">
        <f t="shared" si="1"/>
        <v>1212</v>
      </c>
      <c r="Q121" s="150"/>
    </row>
    <row r="122" spans="1:17" ht="37.5">
      <c r="A122" s="76"/>
      <c r="B122" s="77"/>
      <c r="C122" s="145" t="s">
        <v>158</v>
      </c>
      <c r="D122" s="146"/>
      <c r="E122" s="146"/>
      <c r="F122" s="146"/>
      <c r="G122" s="146"/>
      <c r="H122" s="146"/>
      <c r="I122" s="147"/>
      <c r="J122" s="12" t="s">
        <v>33</v>
      </c>
      <c r="K122" s="105" t="s">
        <v>17</v>
      </c>
      <c r="L122" s="100">
        <v>618</v>
      </c>
      <c r="M122" s="122" t="s">
        <v>152</v>
      </c>
      <c r="N122" s="123"/>
      <c r="O122" s="124"/>
      <c r="P122" s="179">
        <f aca="true" t="shared" si="2" ref="P122:P127">L122</f>
        <v>618</v>
      </c>
      <c r="Q122" s="179"/>
    </row>
    <row r="123" spans="1:17" ht="37.5">
      <c r="A123" s="76"/>
      <c r="B123" s="77"/>
      <c r="C123" s="145" t="s">
        <v>159</v>
      </c>
      <c r="D123" s="146"/>
      <c r="E123" s="146"/>
      <c r="F123" s="146"/>
      <c r="G123" s="146"/>
      <c r="H123" s="146"/>
      <c r="I123" s="147"/>
      <c r="J123" s="12" t="s">
        <v>33</v>
      </c>
      <c r="K123" s="105" t="s">
        <v>17</v>
      </c>
      <c r="L123" s="100">
        <v>594</v>
      </c>
      <c r="M123" s="122" t="s">
        <v>152</v>
      </c>
      <c r="N123" s="123"/>
      <c r="O123" s="124"/>
      <c r="P123" s="179">
        <f t="shared" si="2"/>
        <v>594</v>
      </c>
      <c r="Q123" s="179"/>
    </row>
    <row r="124" spans="1:17" ht="37.5" customHeight="1">
      <c r="A124" s="125">
        <v>3</v>
      </c>
      <c r="B124" s="126"/>
      <c r="C124" s="154" t="s">
        <v>160</v>
      </c>
      <c r="D124" s="155"/>
      <c r="E124" s="155"/>
      <c r="F124" s="155"/>
      <c r="G124" s="155"/>
      <c r="H124" s="155"/>
      <c r="I124" s="156"/>
      <c r="J124" s="88" t="s">
        <v>33</v>
      </c>
      <c r="K124" s="97" t="s">
        <v>17</v>
      </c>
      <c r="L124" s="78">
        <f>L125+L126</f>
        <v>1018</v>
      </c>
      <c r="M124" s="122" t="s">
        <v>152</v>
      </c>
      <c r="N124" s="123"/>
      <c r="O124" s="124"/>
      <c r="P124" s="150">
        <f t="shared" si="2"/>
        <v>1018</v>
      </c>
      <c r="Q124" s="150"/>
    </row>
    <row r="125" spans="1:17" ht="37.5" customHeight="1">
      <c r="A125" s="76"/>
      <c r="B125" s="77"/>
      <c r="C125" s="145" t="s">
        <v>158</v>
      </c>
      <c r="D125" s="146"/>
      <c r="E125" s="146"/>
      <c r="F125" s="146"/>
      <c r="G125" s="146"/>
      <c r="H125" s="146"/>
      <c r="I125" s="147"/>
      <c r="J125" s="12" t="s">
        <v>33</v>
      </c>
      <c r="K125" s="105" t="s">
        <v>17</v>
      </c>
      <c r="L125" s="100">
        <v>519</v>
      </c>
      <c r="M125" s="122" t="s">
        <v>152</v>
      </c>
      <c r="N125" s="123"/>
      <c r="O125" s="124"/>
      <c r="P125" s="179">
        <f t="shared" si="2"/>
        <v>519</v>
      </c>
      <c r="Q125" s="179"/>
    </row>
    <row r="126" spans="1:17" ht="37.5" customHeight="1">
      <c r="A126" s="76"/>
      <c r="B126" s="77"/>
      <c r="C126" s="145" t="s">
        <v>159</v>
      </c>
      <c r="D126" s="146"/>
      <c r="E126" s="146"/>
      <c r="F126" s="146"/>
      <c r="G126" s="146"/>
      <c r="H126" s="146"/>
      <c r="I126" s="147"/>
      <c r="J126" s="12" t="s">
        <v>33</v>
      </c>
      <c r="K126" s="105" t="s">
        <v>17</v>
      </c>
      <c r="L126" s="100">
        <v>499</v>
      </c>
      <c r="M126" s="122" t="s">
        <v>152</v>
      </c>
      <c r="N126" s="123"/>
      <c r="O126" s="124"/>
      <c r="P126" s="179">
        <f t="shared" si="2"/>
        <v>499</v>
      </c>
      <c r="Q126" s="179"/>
    </row>
    <row r="127" spans="1:17" ht="44.25" customHeight="1">
      <c r="A127" s="125">
        <v>4</v>
      </c>
      <c r="B127" s="126"/>
      <c r="C127" s="154" t="s">
        <v>48</v>
      </c>
      <c r="D127" s="155"/>
      <c r="E127" s="155"/>
      <c r="F127" s="155"/>
      <c r="G127" s="155"/>
      <c r="H127" s="155"/>
      <c r="I127" s="156"/>
      <c r="J127" s="88" t="s">
        <v>33</v>
      </c>
      <c r="K127" s="97" t="s">
        <v>17</v>
      </c>
      <c r="L127" s="78">
        <v>4819</v>
      </c>
      <c r="M127" s="122" t="s">
        <v>152</v>
      </c>
      <c r="N127" s="123"/>
      <c r="O127" s="124"/>
      <c r="P127" s="150">
        <f t="shared" si="2"/>
        <v>4819</v>
      </c>
      <c r="Q127" s="150"/>
    </row>
    <row r="128" spans="1:17" ht="36" customHeight="1">
      <c r="A128" s="76"/>
      <c r="B128" s="77"/>
      <c r="C128" s="145" t="s">
        <v>89</v>
      </c>
      <c r="D128" s="146"/>
      <c r="E128" s="146"/>
      <c r="F128" s="146"/>
      <c r="G128" s="146"/>
      <c r="H128" s="146"/>
      <c r="I128" s="147"/>
      <c r="J128" s="12" t="s">
        <v>33</v>
      </c>
      <c r="K128" s="105" t="s">
        <v>17</v>
      </c>
      <c r="L128" s="100">
        <v>1783</v>
      </c>
      <c r="M128" s="122" t="s">
        <v>152</v>
      </c>
      <c r="N128" s="123"/>
      <c r="O128" s="124"/>
      <c r="P128" s="179">
        <f aca="true" t="shared" si="3" ref="P128:P137">L128</f>
        <v>1783</v>
      </c>
      <c r="Q128" s="179"/>
    </row>
    <row r="129" spans="1:17" ht="36" customHeight="1">
      <c r="A129" s="76"/>
      <c r="B129" s="77"/>
      <c r="C129" s="145" t="s">
        <v>88</v>
      </c>
      <c r="D129" s="146"/>
      <c r="E129" s="146"/>
      <c r="F129" s="146"/>
      <c r="G129" s="146"/>
      <c r="H129" s="146"/>
      <c r="I129" s="147"/>
      <c r="J129" s="12" t="s">
        <v>33</v>
      </c>
      <c r="K129" s="105" t="s">
        <v>17</v>
      </c>
      <c r="L129" s="100">
        <v>3036</v>
      </c>
      <c r="M129" s="122" t="s">
        <v>152</v>
      </c>
      <c r="N129" s="123"/>
      <c r="O129" s="124"/>
      <c r="P129" s="179">
        <f t="shared" si="3"/>
        <v>3036</v>
      </c>
      <c r="Q129" s="179"/>
    </row>
    <row r="130" spans="1:17" ht="36" customHeight="1">
      <c r="A130" s="125">
        <v>5</v>
      </c>
      <c r="B130" s="126"/>
      <c r="C130" s="154" t="s">
        <v>49</v>
      </c>
      <c r="D130" s="155"/>
      <c r="E130" s="155"/>
      <c r="F130" s="155"/>
      <c r="G130" s="155"/>
      <c r="H130" s="155"/>
      <c r="I130" s="156"/>
      <c r="J130" s="88" t="s">
        <v>33</v>
      </c>
      <c r="K130" s="97" t="s">
        <v>17</v>
      </c>
      <c r="L130" s="78">
        <v>4769</v>
      </c>
      <c r="M130" s="122" t="s">
        <v>152</v>
      </c>
      <c r="N130" s="123"/>
      <c r="O130" s="124"/>
      <c r="P130" s="142">
        <f t="shared" si="3"/>
        <v>4769</v>
      </c>
      <c r="Q130" s="143"/>
    </row>
    <row r="131" spans="1:17" ht="36" customHeight="1">
      <c r="A131" s="76"/>
      <c r="B131" s="77"/>
      <c r="C131" s="154" t="s">
        <v>165</v>
      </c>
      <c r="D131" s="155"/>
      <c r="E131" s="155"/>
      <c r="F131" s="155"/>
      <c r="G131" s="155"/>
      <c r="H131" s="155"/>
      <c r="I131" s="156"/>
      <c r="J131" s="88" t="s">
        <v>33</v>
      </c>
      <c r="K131" s="97" t="s">
        <v>17</v>
      </c>
      <c r="L131" s="78">
        <v>2480</v>
      </c>
      <c r="M131" s="122" t="s">
        <v>152</v>
      </c>
      <c r="N131" s="123"/>
      <c r="O131" s="124"/>
      <c r="P131" s="150">
        <f t="shared" si="3"/>
        <v>2480</v>
      </c>
      <c r="Q131" s="150"/>
    </row>
    <row r="132" spans="1:17" ht="36" customHeight="1">
      <c r="A132" s="76"/>
      <c r="B132" s="104"/>
      <c r="C132" s="145" t="s">
        <v>167</v>
      </c>
      <c r="D132" s="146"/>
      <c r="E132" s="146"/>
      <c r="F132" s="146"/>
      <c r="G132" s="146"/>
      <c r="H132" s="146"/>
      <c r="I132" s="147"/>
      <c r="J132" s="12" t="s">
        <v>33</v>
      </c>
      <c r="K132" s="105" t="s">
        <v>17</v>
      </c>
      <c r="L132" s="100">
        <v>2480</v>
      </c>
      <c r="M132" s="122" t="s">
        <v>152</v>
      </c>
      <c r="N132" s="123"/>
      <c r="O132" s="124"/>
      <c r="P132" s="179">
        <f t="shared" si="3"/>
        <v>2480</v>
      </c>
      <c r="Q132" s="179"/>
    </row>
    <row r="133" spans="1:17" ht="36" customHeight="1">
      <c r="A133" s="76"/>
      <c r="B133" s="104"/>
      <c r="C133" s="145" t="s">
        <v>88</v>
      </c>
      <c r="D133" s="146"/>
      <c r="E133" s="146"/>
      <c r="F133" s="146"/>
      <c r="G133" s="146"/>
      <c r="H133" s="146"/>
      <c r="I133" s="147"/>
      <c r="J133" s="12" t="s">
        <v>33</v>
      </c>
      <c r="K133" s="105" t="s">
        <v>17</v>
      </c>
      <c r="L133" s="100">
        <v>0</v>
      </c>
      <c r="M133" s="122" t="s">
        <v>152</v>
      </c>
      <c r="N133" s="123"/>
      <c r="O133" s="124"/>
      <c r="P133" s="179">
        <f t="shared" si="3"/>
        <v>0</v>
      </c>
      <c r="Q133" s="179"/>
    </row>
    <row r="134" spans="1:17" ht="36" customHeight="1">
      <c r="A134" s="76"/>
      <c r="B134" s="77"/>
      <c r="C134" s="154" t="s">
        <v>166</v>
      </c>
      <c r="D134" s="155"/>
      <c r="E134" s="155"/>
      <c r="F134" s="155"/>
      <c r="G134" s="155"/>
      <c r="H134" s="155"/>
      <c r="I134" s="156"/>
      <c r="J134" s="88" t="s">
        <v>33</v>
      </c>
      <c r="K134" s="97" t="s">
        <v>17</v>
      </c>
      <c r="L134" s="78">
        <v>2289</v>
      </c>
      <c r="M134" s="122" t="s">
        <v>152</v>
      </c>
      <c r="N134" s="123"/>
      <c r="O134" s="124"/>
      <c r="P134" s="150">
        <f t="shared" si="3"/>
        <v>2289</v>
      </c>
      <c r="Q134" s="150"/>
    </row>
    <row r="135" spans="1:17" ht="36" customHeight="1">
      <c r="A135" s="76"/>
      <c r="B135" s="104"/>
      <c r="C135" s="145" t="s">
        <v>158</v>
      </c>
      <c r="D135" s="146"/>
      <c r="E135" s="146"/>
      <c r="F135" s="146"/>
      <c r="G135" s="146"/>
      <c r="H135" s="146"/>
      <c r="I135" s="147"/>
      <c r="J135" s="12" t="s">
        <v>33</v>
      </c>
      <c r="K135" s="105" t="s">
        <v>17</v>
      </c>
      <c r="L135" s="100">
        <v>1167</v>
      </c>
      <c r="M135" s="122" t="s">
        <v>152</v>
      </c>
      <c r="N135" s="123"/>
      <c r="O135" s="124"/>
      <c r="P135" s="179">
        <f t="shared" si="3"/>
        <v>1167</v>
      </c>
      <c r="Q135" s="179"/>
    </row>
    <row r="136" spans="1:17" ht="36" customHeight="1">
      <c r="A136" s="76"/>
      <c r="B136" s="104"/>
      <c r="C136" s="145" t="s">
        <v>159</v>
      </c>
      <c r="D136" s="146"/>
      <c r="E136" s="146"/>
      <c r="F136" s="146"/>
      <c r="G136" s="146"/>
      <c r="H136" s="146"/>
      <c r="I136" s="147"/>
      <c r="J136" s="12" t="s">
        <v>33</v>
      </c>
      <c r="K136" s="105" t="s">
        <v>17</v>
      </c>
      <c r="L136" s="100">
        <v>1122</v>
      </c>
      <c r="M136" s="122" t="s">
        <v>152</v>
      </c>
      <c r="N136" s="123"/>
      <c r="O136" s="124"/>
      <c r="P136" s="179">
        <f t="shared" si="3"/>
        <v>1122</v>
      </c>
      <c r="Q136" s="179"/>
    </row>
    <row r="137" spans="1:17" ht="36" customHeight="1">
      <c r="A137" s="125">
        <v>6</v>
      </c>
      <c r="B137" s="126"/>
      <c r="C137" s="154" t="s">
        <v>50</v>
      </c>
      <c r="D137" s="155"/>
      <c r="E137" s="155"/>
      <c r="F137" s="155"/>
      <c r="G137" s="155"/>
      <c r="H137" s="155"/>
      <c r="I137" s="156"/>
      <c r="J137" s="88" t="s">
        <v>33</v>
      </c>
      <c r="K137" s="97" t="s">
        <v>17</v>
      </c>
      <c r="L137" s="78">
        <v>500</v>
      </c>
      <c r="M137" s="122" t="s">
        <v>152</v>
      </c>
      <c r="N137" s="123"/>
      <c r="O137" s="124"/>
      <c r="P137" s="150">
        <f t="shared" si="3"/>
        <v>500</v>
      </c>
      <c r="Q137" s="150"/>
    </row>
    <row r="138" spans="1:17" ht="36" customHeight="1">
      <c r="A138" s="76"/>
      <c r="B138" s="77"/>
      <c r="C138" s="154" t="s">
        <v>89</v>
      </c>
      <c r="D138" s="155"/>
      <c r="E138" s="155"/>
      <c r="F138" s="155"/>
      <c r="G138" s="155"/>
      <c r="H138" s="155"/>
      <c r="I138" s="156"/>
      <c r="J138" s="12" t="s">
        <v>33</v>
      </c>
      <c r="K138" s="105" t="s">
        <v>17</v>
      </c>
      <c r="L138" s="100">
        <v>197</v>
      </c>
      <c r="M138" s="122" t="s">
        <v>152</v>
      </c>
      <c r="N138" s="123"/>
      <c r="O138" s="124"/>
      <c r="P138" s="179">
        <f>L138</f>
        <v>197</v>
      </c>
      <c r="Q138" s="179"/>
    </row>
    <row r="139" spans="1:17" ht="36" customHeight="1">
      <c r="A139" s="76"/>
      <c r="B139" s="77"/>
      <c r="C139" s="154" t="s">
        <v>88</v>
      </c>
      <c r="D139" s="155"/>
      <c r="E139" s="155"/>
      <c r="F139" s="155"/>
      <c r="G139" s="155"/>
      <c r="H139" s="155"/>
      <c r="I139" s="156"/>
      <c r="J139" s="12" t="s">
        <v>33</v>
      </c>
      <c r="K139" s="105" t="s">
        <v>17</v>
      </c>
      <c r="L139" s="100">
        <v>303</v>
      </c>
      <c r="M139" s="122" t="s">
        <v>152</v>
      </c>
      <c r="N139" s="123"/>
      <c r="O139" s="124"/>
      <c r="P139" s="179">
        <f>L139</f>
        <v>303</v>
      </c>
      <c r="Q139" s="179"/>
    </row>
    <row r="140" spans="1:17" ht="33.75" customHeight="1">
      <c r="A140" s="125">
        <v>7</v>
      </c>
      <c r="B140" s="126"/>
      <c r="C140" s="154" t="s">
        <v>163</v>
      </c>
      <c r="D140" s="155"/>
      <c r="E140" s="155"/>
      <c r="F140" s="155"/>
      <c r="G140" s="155"/>
      <c r="H140" s="155"/>
      <c r="I140" s="156"/>
      <c r="J140" s="88" t="s">
        <v>33</v>
      </c>
      <c r="K140" s="97" t="s">
        <v>17</v>
      </c>
      <c r="L140" s="78">
        <v>7049</v>
      </c>
      <c r="M140" s="122" t="s">
        <v>152</v>
      </c>
      <c r="N140" s="123"/>
      <c r="O140" s="124"/>
      <c r="P140" s="150">
        <f>L140</f>
        <v>7049</v>
      </c>
      <c r="Q140" s="150"/>
    </row>
    <row r="141" spans="1:17" ht="26.25" customHeight="1">
      <c r="A141" s="166" t="s">
        <v>20</v>
      </c>
      <c r="B141" s="167"/>
      <c r="C141" s="167"/>
      <c r="D141" s="167"/>
      <c r="E141" s="167"/>
      <c r="F141" s="167"/>
      <c r="G141" s="167"/>
      <c r="H141" s="167"/>
      <c r="I141" s="167"/>
      <c r="J141" s="167"/>
      <c r="K141" s="167"/>
      <c r="L141" s="167"/>
      <c r="M141" s="167"/>
      <c r="N141" s="167"/>
      <c r="O141" s="167"/>
      <c r="P141" s="167"/>
      <c r="Q141" s="168"/>
    </row>
    <row r="142" spans="1:17" ht="37.5" customHeight="1">
      <c r="A142" s="137">
        <v>1</v>
      </c>
      <c r="B142" s="138"/>
      <c r="C142" s="184" t="s">
        <v>61</v>
      </c>
      <c r="D142" s="185"/>
      <c r="E142" s="185"/>
      <c r="F142" s="185"/>
      <c r="G142" s="185"/>
      <c r="H142" s="185"/>
      <c r="I142" s="186"/>
      <c r="J142" s="78" t="s">
        <v>26</v>
      </c>
      <c r="K142" s="90" t="s">
        <v>23</v>
      </c>
      <c r="L142" s="82">
        <f>L106/L114</f>
        <v>122.32479249368458</v>
      </c>
      <c r="M142" s="106"/>
      <c r="N142" s="150" t="s">
        <v>152</v>
      </c>
      <c r="O142" s="150"/>
      <c r="P142" s="182">
        <f aca="true" t="shared" si="4" ref="P142:P148">L142</f>
        <v>122.32479249368458</v>
      </c>
      <c r="Q142" s="183"/>
    </row>
    <row r="143" spans="1:17" ht="64.5" customHeight="1">
      <c r="A143" s="137">
        <v>2</v>
      </c>
      <c r="B143" s="138"/>
      <c r="C143" s="184" t="s">
        <v>51</v>
      </c>
      <c r="D143" s="185"/>
      <c r="E143" s="185"/>
      <c r="F143" s="185"/>
      <c r="G143" s="185"/>
      <c r="H143" s="185"/>
      <c r="I143" s="186"/>
      <c r="J143" s="78" t="s">
        <v>26</v>
      </c>
      <c r="K143" s="90" t="s">
        <v>23</v>
      </c>
      <c r="L143" s="82">
        <f>L107/L121</f>
        <v>66.59653465346534</v>
      </c>
      <c r="M143" s="107"/>
      <c r="N143" s="150" t="s">
        <v>152</v>
      </c>
      <c r="O143" s="150"/>
      <c r="P143" s="182">
        <f t="shared" si="4"/>
        <v>66.59653465346534</v>
      </c>
      <c r="Q143" s="183"/>
    </row>
    <row r="144" spans="1:17" ht="43.5" customHeight="1">
      <c r="A144" s="137">
        <v>3</v>
      </c>
      <c r="B144" s="138"/>
      <c r="C144" s="184" t="s">
        <v>52</v>
      </c>
      <c r="D144" s="185"/>
      <c r="E144" s="185"/>
      <c r="F144" s="185"/>
      <c r="G144" s="185"/>
      <c r="H144" s="185"/>
      <c r="I144" s="186"/>
      <c r="J144" s="78" t="s">
        <v>26</v>
      </c>
      <c r="K144" s="90" t="s">
        <v>23</v>
      </c>
      <c r="L144" s="82">
        <f>L108/L124</f>
        <v>64.8713163064833</v>
      </c>
      <c r="M144" s="106"/>
      <c r="N144" s="150" t="s">
        <v>152</v>
      </c>
      <c r="O144" s="150"/>
      <c r="P144" s="182">
        <f t="shared" si="4"/>
        <v>64.8713163064833</v>
      </c>
      <c r="Q144" s="183"/>
    </row>
    <row r="145" spans="1:17" ht="57.75" customHeight="1">
      <c r="A145" s="137">
        <v>4</v>
      </c>
      <c r="B145" s="138"/>
      <c r="C145" s="184" t="s">
        <v>53</v>
      </c>
      <c r="D145" s="185"/>
      <c r="E145" s="185"/>
      <c r="F145" s="185"/>
      <c r="G145" s="185"/>
      <c r="H145" s="185"/>
      <c r="I145" s="186"/>
      <c r="J145" s="78" t="s">
        <v>26</v>
      </c>
      <c r="K145" s="90" t="s">
        <v>23</v>
      </c>
      <c r="L145" s="82">
        <f>L109/L127</f>
        <v>186.98900186760739</v>
      </c>
      <c r="M145" s="107"/>
      <c r="N145" s="150" t="s">
        <v>152</v>
      </c>
      <c r="O145" s="150"/>
      <c r="P145" s="182">
        <f t="shared" si="4"/>
        <v>186.98900186760739</v>
      </c>
      <c r="Q145" s="183"/>
    </row>
    <row r="146" spans="1:17" ht="19.5" customHeight="1">
      <c r="A146" s="180">
        <v>5</v>
      </c>
      <c r="B146" s="181"/>
      <c r="C146" s="176" t="s">
        <v>92</v>
      </c>
      <c r="D146" s="177"/>
      <c r="E146" s="177"/>
      <c r="F146" s="177"/>
      <c r="G146" s="177"/>
      <c r="H146" s="177"/>
      <c r="I146" s="178"/>
      <c r="J146" s="78" t="s">
        <v>26</v>
      </c>
      <c r="K146" s="108" t="s">
        <v>23</v>
      </c>
      <c r="L146" s="82">
        <f>L110/L130</f>
        <v>36.532187041308454</v>
      </c>
      <c r="M146" s="107"/>
      <c r="N146" s="150" t="s">
        <v>152</v>
      </c>
      <c r="O146" s="150"/>
      <c r="P146" s="182">
        <f t="shared" si="4"/>
        <v>36.532187041308454</v>
      </c>
      <c r="Q146" s="183"/>
    </row>
    <row r="147" spans="1:17" ht="18.75">
      <c r="A147" s="180">
        <v>6</v>
      </c>
      <c r="B147" s="181"/>
      <c r="C147" s="154" t="s">
        <v>162</v>
      </c>
      <c r="D147" s="155"/>
      <c r="E147" s="155"/>
      <c r="F147" s="155"/>
      <c r="G147" s="155"/>
      <c r="H147" s="155"/>
      <c r="I147" s="156"/>
      <c r="J147" s="78" t="s">
        <v>26</v>
      </c>
      <c r="K147" s="108" t="s">
        <v>23</v>
      </c>
      <c r="L147" s="82">
        <v>1434</v>
      </c>
      <c r="M147" s="107"/>
      <c r="N147" s="150" t="s">
        <v>152</v>
      </c>
      <c r="O147" s="150"/>
      <c r="P147" s="182">
        <f t="shared" si="4"/>
        <v>1434</v>
      </c>
      <c r="Q147" s="183"/>
    </row>
    <row r="148" spans="1:17" ht="18.75" customHeight="1">
      <c r="A148" s="125">
        <v>7</v>
      </c>
      <c r="B148" s="126"/>
      <c r="C148" s="139" t="s">
        <v>164</v>
      </c>
      <c r="D148" s="140"/>
      <c r="E148" s="140"/>
      <c r="F148" s="140"/>
      <c r="G148" s="140"/>
      <c r="H148" s="140"/>
      <c r="I148" s="144"/>
      <c r="J148" s="88" t="s">
        <v>26</v>
      </c>
      <c r="K148" s="38" t="s">
        <v>23</v>
      </c>
      <c r="L148" s="188">
        <f>(L107+L108+L109)/L140</f>
        <v>148.65285856149808</v>
      </c>
      <c r="M148" s="189"/>
      <c r="N148" s="150" t="s">
        <v>152</v>
      </c>
      <c r="O148" s="150"/>
      <c r="P148" s="190">
        <f t="shared" si="4"/>
        <v>148.65285856149808</v>
      </c>
      <c r="Q148" s="190"/>
    </row>
    <row r="149" spans="1:17" ht="25.5" customHeight="1">
      <c r="A149" s="166" t="s">
        <v>34</v>
      </c>
      <c r="B149" s="167"/>
      <c r="C149" s="167"/>
      <c r="D149" s="167"/>
      <c r="E149" s="167"/>
      <c r="F149" s="167"/>
      <c r="G149" s="167"/>
      <c r="H149" s="167"/>
      <c r="I149" s="167"/>
      <c r="J149" s="167"/>
      <c r="K149" s="167"/>
      <c r="L149" s="167"/>
      <c r="M149" s="167"/>
      <c r="N149" s="167"/>
      <c r="O149" s="167"/>
      <c r="P149" s="167"/>
      <c r="Q149" s="168"/>
    </row>
    <row r="150" spans="1:17" ht="62.25" customHeight="1">
      <c r="A150" s="125">
        <v>1</v>
      </c>
      <c r="B150" s="126"/>
      <c r="C150" s="139" t="s">
        <v>93</v>
      </c>
      <c r="D150" s="140"/>
      <c r="E150" s="140"/>
      <c r="F150" s="140"/>
      <c r="G150" s="140"/>
      <c r="H150" s="140"/>
      <c r="I150" s="144"/>
      <c r="J150" s="88" t="s">
        <v>24</v>
      </c>
      <c r="K150" s="13" t="s">
        <v>45</v>
      </c>
      <c r="L150" s="78">
        <v>30</v>
      </c>
      <c r="M150" s="122" t="s">
        <v>152</v>
      </c>
      <c r="N150" s="123"/>
      <c r="O150" s="124"/>
      <c r="P150" s="150">
        <f>L150</f>
        <v>30</v>
      </c>
      <c r="Q150" s="150"/>
    </row>
    <row r="151" spans="1:17" ht="18.75" customHeight="1">
      <c r="A151" s="198" t="s">
        <v>109</v>
      </c>
      <c r="B151" s="199"/>
      <c r="C151" s="199"/>
      <c r="D151" s="199"/>
      <c r="E151" s="199"/>
      <c r="F151" s="199"/>
      <c r="G151" s="199"/>
      <c r="H151" s="199"/>
      <c r="I151" s="199"/>
      <c r="J151" s="199"/>
      <c r="K151" s="199"/>
      <c r="L151" s="199"/>
      <c r="M151" s="199"/>
      <c r="N151" s="199"/>
      <c r="O151" s="199"/>
      <c r="P151" s="199"/>
      <c r="Q151" s="200"/>
    </row>
    <row r="152" spans="1:17" ht="23.25" customHeight="1">
      <c r="A152" s="166" t="s">
        <v>18</v>
      </c>
      <c r="B152" s="167"/>
      <c r="C152" s="167"/>
      <c r="D152" s="167"/>
      <c r="E152" s="167"/>
      <c r="F152" s="167"/>
      <c r="G152" s="167"/>
      <c r="H152" s="167"/>
      <c r="I152" s="167"/>
      <c r="J152" s="167"/>
      <c r="K152" s="167"/>
      <c r="L152" s="167"/>
      <c r="M152" s="167"/>
      <c r="N152" s="167"/>
      <c r="O152" s="167"/>
      <c r="P152" s="167"/>
      <c r="Q152" s="168"/>
    </row>
    <row r="153" spans="1:17" ht="117" customHeight="1">
      <c r="A153" s="187">
        <v>1</v>
      </c>
      <c r="B153" s="187"/>
      <c r="C153" s="191" t="s">
        <v>176</v>
      </c>
      <c r="D153" s="192"/>
      <c r="E153" s="192"/>
      <c r="F153" s="192"/>
      <c r="G153" s="192"/>
      <c r="H153" s="192"/>
      <c r="I153" s="192"/>
      <c r="J153" s="66" t="s">
        <v>46</v>
      </c>
      <c r="K153" s="37" t="s">
        <v>43</v>
      </c>
      <c r="L153" s="14">
        <f>SUM(L154:L162)</f>
        <v>3500000</v>
      </c>
      <c r="M153" s="122" t="s">
        <v>152</v>
      </c>
      <c r="N153" s="123"/>
      <c r="O153" s="124"/>
      <c r="P153" s="194">
        <f>L153</f>
        <v>3500000</v>
      </c>
      <c r="Q153" s="194"/>
    </row>
    <row r="154" spans="1:17" ht="47.25" customHeight="1">
      <c r="A154" s="160">
        <v>1</v>
      </c>
      <c r="B154" s="160"/>
      <c r="C154" s="139" t="s">
        <v>183</v>
      </c>
      <c r="D154" s="140"/>
      <c r="E154" s="140"/>
      <c r="F154" s="140"/>
      <c r="G154" s="140"/>
      <c r="H154" s="140"/>
      <c r="I154" s="140"/>
      <c r="J154" s="65" t="s">
        <v>46</v>
      </c>
      <c r="K154" s="13" t="s">
        <v>43</v>
      </c>
      <c r="L154" s="85">
        <v>760000</v>
      </c>
      <c r="M154" s="122" t="s">
        <v>152</v>
      </c>
      <c r="N154" s="123"/>
      <c r="O154" s="124"/>
      <c r="P154" s="141">
        <f aca="true" t="shared" si="5" ref="P154:P161">L154</f>
        <v>760000</v>
      </c>
      <c r="Q154" s="141"/>
    </row>
    <row r="155" spans="1:17" ht="54.75" customHeight="1">
      <c r="A155" s="152">
        <v>2</v>
      </c>
      <c r="B155" s="152"/>
      <c r="C155" s="139" t="s">
        <v>227</v>
      </c>
      <c r="D155" s="140"/>
      <c r="E155" s="140"/>
      <c r="F155" s="140"/>
      <c r="G155" s="140"/>
      <c r="H155" s="140"/>
      <c r="I155" s="140"/>
      <c r="J155" s="65" t="s">
        <v>46</v>
      </c>
      <c r="K155" s="13" t="s">
        <v>43</v>
      </c>
      <c r="L155" s="85">
        <v>233800</v>
      </c>
      <c r="M155" s="122" t="s">
        <v>152</v>
      </c>
      <c r="N155" s="123"/>
      <c r="O155" s="124"/>
      <c r="P155" s="141">
        <f t="shared" si="5"/>
        <v>233800</v>
      </c>
      <c r="Q155" s="141"/>
    </row>
    <row r="156" spans="1:17" ht="55.5" customHeight="1">
      <c r="A156" s="137">
        <v>3</v>
      </c>
      <c r="B156" s="138"/>
      <c r="C156" s="139" t="s">
        <v>228</v>
      </c>
      <c r="D156" s="140"/>
      <c r="E156" s="140"/>
      <c r="F156" s="140"/>
      <c r="G156" s="140"/>
      <c r="H156" s="140"/>
      <c r="I156" s="140"/>
      <c r="J156" s="74" t="s">
        <v>46</v>
      </c>
      <c r="K156" s="13" t="s">
        <v>43</v>
      </c>
      <c r="L156" s="85">
        <v>220000</v>
      </c>
      <c r="M156" s="79"/>
      <c r="N156" s="83"/>
      <c r="O156" s="80"/>
      <c r="P156" s="141">
        <f>L156</f>
        <v>220000</v>
      </c>
      <c r="Q156" s="141"/>
    </row>
    <row r="157" spans="1:17" ht="81" customHeight="1">
      <c r="A157" s="152">
        <v>4</v>
      </c>
      <c r="B157" s="152"/>
      <c r="C157" s="139" t="s">
        <v>188</v>
      </c>
      <c r="D157" s="140"/>
      <c r="E157" s="140"/>
      <c r="F157" s="140"/>
      <c r="G157" s="140"/>
      <c r="H157" s="140"/>
      <c r="I157" s="140"/>
      <c r="J157" s="65" t="s">
        <v>46</v>
      </c>
      <c r="K157" s="13" t="s">
        <v>43</v>
      </c>
      <c r="L157" s="85">
        <v>148500</v>
      </c>
      <c r="M157" s="122" t="s">
        <v>152</v>
      </c>
      <c r="N157" s="123"/>
      <c r="O157" s="124"/>
      <c r="P157" s="141">
        <f t="shared" si="5"/>
        <v>148500</v>
      </c>
      <c r="Q157" s="141"/>
    </row>
    <row r="158" spans="1:17" ht="54.75" customHeight="1">
      <c r="A158" s="152">
        <v>5</v>
      </c>
      <c r="B158" s="152"/>
      <c r="C158" s="139" t="s">
        <v>184</v>
      </c>
      <c r="D158" s="140"/>
      <c r="E158" s="140"/>
      <c r="F158" s="140"/>
      <c r="G158" s="140"/>
      <c r="H158" s="140"/>
      <c r="I158" s="140"/>
      <c r="J158" s="65" t="s">
        <v>46</v>
      </c>
      <c r="K158" s="13" t="s">
        <v>43</v>
      </c>
      <c r="L158" s="85">
        <v>627700</v>
      </c>
      <c r="M158" s="122" t="s">
        <v>152</v>
      </c>
      <c r="N158" s="123"/>
      <c r="O158" s="124"/>
      <c r="P158" s="141">
        <f t="shared" si="5"/>
        <v>627700</v>
      </c>
      <c r="Q158" s="141"/>
    </row>
    <row r="159" spans="1:17" ht="114" customHeight="1">
      <c r="A159" s="152">
        <v>6</v>
      </c>
      <c r="B159" s="152"/>
      <c r="C159" s="154" t="s">
        <v>189</v>
      </c>
      <c r="D159" s="155"/>
      <c r="E159" s="155"/>
      <c r="F159" s="155"/>
      <c r="G159" s="155"/>
      <c r="H159" s="155"/>
      <c r="I159" s="156"/>
      <c r="J159" s="65" t="s">
        <v>46</v>
      </c>
      <c r="K159" s="13" t="s">
        <v>43</v>
      </c>
      <c r="L159" s="85">
        <v>600000</v>
      </c>
      <c r="M159" s="122" t="s">
        <v>152</v>
      </c>
      <c r="N159" s="123"/>
      <c r="O159" s="124"/>
      <c r="P159" s="141">
        <f t="shared" si="5"/>
        <v>600000</v>
      </c>
      <c r="Q159" s="141"/>
    </row>
    <row r="160" spans="1:17" ht="48" customHeight="1">
      <c r="A160" s="152">
        <v>7</v>
      </c>
      <c r="B160" s="152"/>
      <c r="C160" s="139" t="s">
        <v>185</v>
      </c>
      <c r="D160" s="140"/>
      <c r="E160" s="140"/>
      <c r="F160" s="140"/>
      <c r="G160" s="140"/>
      <c r="H160" s="140"/>
      <c r="I160" s="140"/>
      <c r="J160" s="65" t="s">
        <v>46</v>
      </c>
      <c r="K160" s="13" t="s">
        <v>43</v>
      </c>
      <c r="L160" s="85">
        <v>500000</v>
      </c>
      <c r="M160" s="122" t="s">
        <v>152</v>
      </c>
      <c r="N160" s="123"/>
      <c r="O160" s="124"/>
      <c r="P160" s="141">
        <f t="shared" si="5"/>
        <v>500000</v>
      </c>
      <c r="Q160" s="141"/>
    </row>
    <row r="161" spans="1:17" ht="48" customHeight="1">
      <c r="A161" s="152">
        <v>8</v>
      </c>
      <c r="B161" s="152"/>
      <c r="C161" s="139" t="s">
        <v>186</v>
      </c>
      <c r="D161" s="140"/>
      <c r="E161" s="140"/>
      <c r="F161" s="140"/>
      <c r="G161" s="140"/>
      <c r="H161" s="140"/>
      <c r="I161" s="140"/>
      <c r="J161" s="65" t="s">
        <v>46</v>
      </c>
      <c r="K161" s="13" t="s">
        <v>43</v>
      </c>
      <c r="L161" s="85">
        <v>360000</v>
      </c>
      <c r="M161" s="122" t="s">
        <v>152</v>
      </c>
      <c r="N161" s="123"/>
      <c r="O161" s="124"/>
      <c r="P161" s="141">
        <f t="shared" si="5"/>
        <v>360000</v>
      </c>
      <c r="Q161" s="141"/>
    </row>
    <row r="162" spans="1:17" ht="54" customHeight="1">
      <c r="A162" s="152">
        <v>9</v>
      </c>
      <c r="B162" s="152"/>
      <c r="C162" s="139" t="s">
        <v>199</v>
      </c>
      <c r="D162" s="140"/>
      <c r="E162" s="140"/>
      <c r="F162" s="140"/>
      <c r="G162" s="140"/>
      <c r="H162" s="140"/>
      <c r="I162" s="140"/>
      <c r="J162" s="65" t="s">
        <v>46</v>
      </c>
      <c r="K162" s="13" t="s">
        <v>43</v>
      </c>
      <c r="L162" s="85">
        <v>50000</v>
      </c>
      <c r="M162" s="122" t="s">
        <v>152</v>
      </c>
      <c r="N162" s="123"/>
      <c r="O162" s="124"/>
      <c r="P162" s="141">
        <f>L162</f>
        <v>50000</v>
      </c>
      <c r="Q162" s="141"/>
    </row>
    <row r="163" spans="1:17" ht="18.75">
      <c r="A163" s="152"/>
      <c r="B163" s="152"/>
      <c r="C163" s="139" t="s">
        <v>153</v>
      </c>
      <c r="D163" s="140"/>
      <c r="E163" s="140"/>
      <c r="F163" s="140"/>
      <c r="G163" s="140"/>
      <c r="H163" s="140"/>
      <c r="I163" s="144"/>
      <c r="J163" s="65" t="s">
        <v>62</v>
      </c>
      <c r="K163" s="38" t="s">
        <v>43</v>
      </c>
      <c r="L163" s="153">
        <f>L160</f>
        <v>500000</v>
      </c>
      <c r="M163" s="153"/>
      <c r="N163" s="152" t="s">
        <v>152</v>
      </c>
      <c r="O163" s="152"/>
      <c r="P163" s="165">
        <f>L163</f>
        <v>500000</v>
      </c>
      <c r="Q163" s="165"/>
    </row>
    <row r="164" spans="1:17" ht="18.75">
      <c r="A164" s="152"/>
      <c r="B164" s="152"/>
      <c r="C164" s="139" t="s">
        <v>154</v>
      </c>
      <c r="D164" s="140"/>
      <c r="E164" s="140"/>
      <c r="F164" s="140"/>
      <c r="G164" s="140"/>
      <c r="H164" s="140"/>
      <c r="I164" s="144"/>
      <c r="J164" s="65" t="s">
        <v>62</v>
      </c>
      <c r="K164" s="38" t="s">
        <v>43</v>
      </c>
      <c r="L164" s="153">
        <f>L161</f>
        <v>360000</v>
      </c>
      <c r="M164" s="153"/>
      <c r="N164" s="152" t="s">
        <v>152</v>
      </c>
      <c r="O164" s="152"/>
      <c r="P164" s="165">
        <f>L164</f>
        <v>360000</v>
      </c>
      <c r="Q164" s="165"/>
    </row>
    <row r="165" spans="1:17" ht="18.75">
      <c r="A165" s="152"/>
      <c r="B165" s="152"/>
      <c r="C165" s="139" t="s">
        <v>197</v>
      </c>
      <c r="D165" s="140"/>
      <c r="E165" s="140"/>
      <c r="F165" s="140"/>
      <c r="G165" s="140"/>
      <c r="H165" s="140"/>
      <c r="I165" s="144"/>
      <c r="J165" s="65" t="s">
        <v>62</v>
      </c>
      <c r="K165" s="38" t="s">
        <v>43</v>
      </c>
      <c r="L165" s="153">
        <f>L162</f>
        <v>50000</v>
      </c>
      <c r="M165" s="153"/>
      <c r="N165" s="152" t="s">
        <v>152</v>
      </c>
      <c r="O165" s="152"/>
      <c r="P165" s="165">
        <f>L165</f>
        <v>50000</v>
      </c>
      <c r="Q165" s="165"/>
    </row>
    <row r="166" spans="1:17" ht="18.75">
      <c r="A166" s="152"/>
      <c r="B166" s="152"/>
      <c r="C166" s="139" t="s">
        <v>187</v>
      </c>
      <c r="D166" s="140"/>
      <c r="E166" s="140"/>
      <c r="F166" s="140"/>
      <c r="G166" s="140"/>
      <c r="H166" s="140"/>
      <c r="I166" s="144"/>
      <c r="J166" s="65" t="s">
        <v>62</v>
      </c>
      <c r="K166" s="38" t="s">
        <v>43</v>
      </c>
      <c r="L166" s="153">
        <f>L154+L155+L156+L157+L158+L159</f>
        <v>2590000</v>
      </c>
      <c r="M166" s="153"/>
      <c r="N166" s="152" t="s">
        <v>152</v>
      </c>
      <c r="O166" s="152"/>
      <c r="P166" s="165">
        <f>L166</f>
        <v>2590000</v>
      </c>
      <c r="Q166" s="165"/>
    </row>
    <row r="167" spans="1:17" ht="27" customHeight="1">
      <c r="A167" s="129" t="s">
        <v>19</v>
      </c>
      <c r="B167" s="130"/>
      <c r="C167" s="130"/>
      <c r="D167" s="130"/>
      <c r="E167" s="130"/>
      <c r="F167" s="130"/>
      <c r="G167" s="130"/>
      <c r="H167" s="130"/>
      <c r="I167" s="130"/>
      <c r="J167" s="130"/>
      <c r="K167" s="130"/>
      <c r="L167" s="130"/>
      <c r="M167" s="130"/>
      <c r="N167" s="130"/>
      <c r="O167" s="130"/>
      <c r="P167" s="130"/>
      <c r="Q167" s="131"/>
    </row>
    <row r="168" spans="1:31" ht="41.25" customHeight="1">
      <c r="A168" s="162" t="s">
        <v>37</v>
      </c>
      <c r="B168" s="162"/>
      <c r="C168" s="139" t="s">
        <v>96</v>
      </c>
      <c r="D168" s="140"/>
      <c r="E168" s="140"/>
      <c r="F168" s="140"/>
      <c r="G168" s="140"/>
      <c r="H168" s="140"/>
      <c r="I168" s="140"/>
      <c r="J168" s="65" t="s">
        <v>33</v>
      </c>
      <c r="K168" s="13" t="s">
        <v>36</v>
      </c>
      <c r="L168" s="60">
        <v>566</v>
      </c>
      <c r="M168" s="202"/>
      <c r="N168" s="202"/>
      <c r="O168" s="202"/>
      <c r="P168" s="150">
        <f>L168</f>
        <v>566</v>
      </c>
      <c r="Q168" s="150"/>
      <c r="AE168" s="75"/>
    </row>
    <row r="169" spans="1:33" ht="45.75" customHeight="1">
      <c r="A169" s="162" t="s">
        <v>38</v>
      </c>
      <c r="B169" s="162"/>
      <c r="C169" s="139" t="s">
        <v>97</v>
      </c>
      <c r="D169" s="140"/>
      <c r="E169" s="140"/>
      <c r="F169" s="140"/>
      <c r="G169" s="140"/>
      <c r="H169" s="140"/>
      <c r="I169" s="140"/>
      <c r="J169" s="65" t="s">
        <v>33</v>
      </c>
      <c r="K169" s="13" t="s">
        <v>36</v>
      </c>
      <c r="L169" s="60">
        <v>41</v>
      </c>
      <c r="M169" s="202"/>
      <c r="N169" s="202"/>
      <c r="O169" s="202"/>
      <c r="P169" s="150">
        <f>L169</f>
        <v>41</v>
      </c>
      <c r="Q169" s="150"/>
      <c r="AG169" s="75"/>
    </row>
    <row r="170" spans="1:33" ht="59.25" customHeight="1">
      <c r="A170" s="158" t="s">
        <v>39</v>
      </c>
      <c r="B170" s="159"/>
      <c r="C170" s="139" t="s">
        <v>229</v>
      </c>
      <c r="D170" s="140"/>
      <c r="E170" s="140"/>
      <c r="F170" s="140"/>
      <c r="G170" s="140"/>
      <c r="H170" s="140"/>
      <c r="I170" s="140"/>
      <c r="J170" s="74" t="s">
        <v>33</v>
      </c>
      <c r="K170" s="13" t="s">
        <v>36</v>
      </c>
      <c r="L170" s="71">
        <v>393</v>
      </c>
      <c r="M170" s="74"/>
      <c r="N170" s="122"/>
      <c r="O170" s="124"/>
      <c r="P170" s="142">
        <f>L170</f>
        <v>393</v>
      </c>
      <c r="Q170" s="143"/>
      <c r="AG170" s="75"/>
    </row>
    <row r="171" spans="1:17" ht="56.25" customHeight="1">
      <c r="A171" s="162" t="s">
        <v>40</v>
      </c>
      <c r="B171" s="162"/>
      <c r="C171" s="139" t="s">
        <v>98</v>
      </c>
      <c r="D171" s="140"/>
      <c r="E171" s="140"/>
      <c r="F171" s="140"/>
      <c r="G171" s="140"/>
      <c r="H171" s="140"/>
      <c r="I171" s="140"/>
      <c r="J171" s="65" t="s">
        <v>33</v>
      </c>
      <c r="K171" s="13" t="s">
        <v>36</v>
      </c>
      <c r="L171" s="65">
        <v>50</v>
      </c>
      <c r="M171" s="157"/>
      <c r="N171" s="157"/>
      <c r="O171" s="157"/>
      <c r="P171" s="150">
        <f>L171</f>
        <v>50</v>
      </c>
      <c r="Q171" s="150"/>
    </row>
    <row r="172" spans="1:17" ht="62.25" customHeight="1">
      <c r="A172" s="162" t="s">
        <v>44</v>
      </c>
      <c r="B172" s="162"/>
      <c r="C172" s="139" t="s">
        <v>99</v>
      </c>
      <c r="D172" s="140"/>
      <c r="E172" s="140"/>
      <c r="F172" s="140"/>
      <c r="G172" s="140"/>
      <c r="H172" s="140"/>
      <c r="I172" s="144"/>
      <c r="J172" s="65" t="s">
        <v>33</v>
      </c>
      <c r="K172" s="13" t="s">
        <v>36</v>
      </c>
      <c r="L172" s="65">
        <v>8</v>
      </c>
      <c r="M172" s="157"/>
      <c r="N172" s="157"/>
      <c r="O172" s="157"/>
      <c r="P172" s="150">
        <v>8</v>
      </c>
      <c r="Q172" s="150"/>
    </row>
    <row r="173" spans="1:17" ht="66.75" customHeight="1">
      <c r="A173" s="162" t="s">
        <v>54</v>
      </c>
      <c r="B173" s="162"/>
      <c r="C173" s="139" t="s">
        <v>100</v>
      </c>
      <c r="D173" s="140"/>
      <c r="E173" s="140"/>
      <c r="F173" s="140"/>
      <c r="G173" s="140"/>
      <c r="H173" s="140"/>
      <c r="I173" s="144"/>
      <c r="J173" s="65" t="s">
        <v>33</v>
      </c>
      <c r="K173" s="13" t="s">
        <v>36</v>
      </c>
      <c r="L173" s="65">
        <v>150</v>
      </c>
      <c r="M173" s="157"/>
      <c r="N173" s="157"/>
      <c r="O173" s="157"/>
      <c r="P173" s="150">
        <f>L173</f>
        <v>150</v>
      </c>
      <c r="Q173" s="150"/>
    </row>
    <row r="174" spans="1:17" ht="42.75" customHeight="1">
      <c r="A174" s="162" t="s">
        <v>81</v>
      </c>
      <c r="B174" s="162"/>
      <c r="C174" s="139" t="s">
        <v>101</v>
      </c>
      <c r="D174" s="140"/>
      <c r="E174" s="140"/>
      <c r="F174" s="140"/>
      <c r="G174" s="140"/>
      <c r="H174" s="140"/>
      <c r="I174" s="144"/>
      <c r="J174" s="65" t="s">
        <v>33</v>
      </c>
      <c r="K174" s="13" t="s">
        <v>36</v>
      </c>
      <c r="L174" s="65">
        <v>9672</v>
      </c>
      <c r="M174" s="222"/>
      <c r="N174" s="222"/>
      <c r="O174" s="222"/>
      <c r="P174" s="202">
        <f>L174</f>
        <v>9672</v>
      </c>
      <c r="Q174" s="202"/>
    </row>
    <row r="175" spans="1:17" ht="42.75" customHeight="1">
      <c r="A175" s="162" t="s">
        <v>94</v>
      </c>
      <c r="B175" s="162"/>
      <c r="C175" s="139" t="s">
        <v>102</v>
      </c>
      <c r="D175" s="140"/>
      <c r="E175" s="140"/>
      <c r="F175" s="140"/>
      <c r="G175" s="140"/>
      <c r="H175" s="140"/>
      <c r="I175" s="144"/>
      <c r="J175" s="65" t="s">
        <v>33</v>
      </c>
      <c r="K175" s="13" t="s">
        <v>36</v>
      </c>
      <c r="L175" s="65">
        <v>3</v>
      </c>
      <c r="M175" s="157"/>
      <c r="N175" s="157"/>
      <c r="O175" s="157"/>
      <c r="P175" s="150">
        <f>L175</f>
        <v>3</v>
      </c>
      <c r="Q175" s="150"/>
    </row>
    <row r="176" spans="1:17" ht="42.75" customHeight="1">
      <c r="A176" s="162" t="s">
        <v>95</v>
      </c>
      <c r="B176" s="162"/>
      <c r="C176" s="139" t="s">
        <v>200</v>
      </c>
      <c r="D176" s="140"/>
      <c r="E176" s="140"/>
      <c r="F176" s="140"/>
      <c r="G176" s="140"/>
      <c r="H176" s="140"/>
      <c r="I176" s="144"/>
      <c r="J176" s="65" t="s">
        <v>33</v>
      </c>
      <c r="K176" s="13" t="s">
        <v>36</v>
      </c>
      <c r="L176" s="65">
        <v>250</v>
      </c>
      <c r="M176" s="157"/>
      <c r="N176" s="157"/>
      <c r="O176" s="157"/>
      <c r="P176" s="150">
        <f>L176</f>
        <v>250</v>
      </c>
      <c r="Q176" s="150"/>
    </row>
    <row r="177" spans="1:17" ht="25.5" customHeight="1">
      <c r="A177" s="166" t="s">
        <v>20</v>
      </c>
      <c r="B177" s="167"/>
      <c r="C177" s="167"/>
      <c r="D177" s="167"/>
      <c r="E177" s="167"/>
      <c r="F177" s="167"/>
      <c r="G177" s="167"/>
      <c r="H177" s="167"/>
      <c r="I177" s="167"/>
      <c r="J177" s="167"/>
      <c r="K177" s="167"/>
      <c r="L177" s="167"/>
      <c r="M177" s="167"/>
      <c r="N177" s="167"/>
      <c r="O177" s="167"/>
      <c r="P177" s="167"/>
      <c r="Q177" s="168"/>
    </row>
    <row r="178" spans="1:17" ht="57" customHeight="1">
      <c r="A178" s="162" t="s">
        <v>37</v>
      </c>
      <c r="B178" s="162"/>
      <c r="C178" s="139" t="s">
        <v>111</v>
      </c>
      <c r="D178" s="140"/>
      <c r="E178" s="140"/>
      <c r="F178" s="140"/>
      <c r="G178" s="140"/>
      <c r="H178" s="140"/>
      <c r="I178" s="144"/>
      <c r="J178" s="65" t="s">
        <v>46</v>
      </c>
      <c r="K178" s="13" t="s">
        <v>23</v>
      </c>
      <c r="L178" s="85">
        <f aca="true" t="shared" si="6" ref="L178:L186">L154/L168</f>
        <v>1342.756183745583</v>
      </c>
      <c r="M178" s="161"/>
      <c r="N178" s="161"/>
      <c r="O178" s="161"/>
      <c r="P178" s="203">
        <f aca="true" t="shared" si="7" ref="P178:P185">L178</f>
        <v>1342.756183745583</v>
      </c>
      <c r="Q178" s="203"/>
    </row>
    <row r="179" spans="1:17" ht="50.25" customHeight="1">
      <c r="A179" s="162" t="s">
        <v>38</v>
      </c>
      <c r="B179" s="162"/>
      <c r="C179" s="139" t="s">
        <v>112</v>
      </c>
      <c r="D179" s="140"/>
      <c r="E179" s="140"/>
      <c r="F179" s="140"/>
      <c r="G179" s="140"/>
      <c r="H179" s="140"/>
      <c r="I179" s="144"/>
      <c r="J179" s="65" t="s">
        <v>46</v>
      </c>
      <c r="K179" s="13" t="s">
        <v>23</v>
      </c>
      <c r="L179" s="85">
        <f t="shared" si="6"/>
        <v>5702.4390243902435</v>
      </c>
      <c r="M179" s="161"/>
      <c r="N179" s="161"/>
      <c r="O179" s="161"/>
      <c r="P179" s="203">
        <f t="shared" si="7"/>
        <v>5702.4390243902435</v>
      </c>
      <c r="Q179" s="203"/>
    </row>
    <row r="180" spans="1:17" ht="61.5" customHeight="1">
      <c r="A180" s="162" t="s">
        <v>39</v>
      </c>
      <c r="B180" s="162"/>
      <c r="C180" s="139" t="s">
        <v>230</v>
      </c>
      <c r="D180" s="140"/>
      <c r="E180" s="140"/>
      <c r="F180" s="140"/>
      <c r="G180" s="140"/>
      <c r="H180" s="140"/>
      <c r="I180" s="144"/>
      <c r="J180" s="74" t="s">
        <v>46</v>
      </c>
      <c r="K180" s="13" t="s">
        <v>23</v>
      </c>
      <c r="L180" s="85">
        <f t="shared" si="6"/>
        <v>559.7964376590331</v>
      </c>
      <c r="M180" s="73"/>
      <c r="N180" s="110"/>
      <c r="O180" s="112"/>
      <c r="P180" s="163">
        <f>L180</f>
        <v>559.7964376590331</v>
      </c>
      <c r="Q180" s="164"/>
    </row>
    <row r="181" spans="1:17" ht="58.5" customHeight="1">
      <c r="A181" s="162" t="s">
        <v>40</v>
      </c>
      <c r="B181" s="162"/>
      <c r="C181" s="139" t="s">
        <v>113</v>
      </c>
      <c r="D181" s="140"/>
      <c r="E181" s="140"/>
      <c r="F181" s="140"/>
      <c r="G181" s="140"/>
      <c r="H181" s="140"/>
      <c r="I181" s="144"/>
      <c r="J181" s="65" t="s">
        <v>46</v>
      </c>
      <c r="K181" s="13" t="s">
        <v>23</v>
      </c>
      <c r="L181" s="85">
        <f t="shared" si="6"/>
        <v>2970</v>
      </c>
      <c r="M181" s="161"/>
      <c r="N181" s="161"/>
      <c r="O181" s="161"/>
      <c r="P181" s="203">
        <f t="shared" si="7"/>
        <v>2970</v>
      </c>
      <c r="Q181" s="203"/>
    </row>
    <row r="182" spans="1:17" ht="60.75" customHeight="1">
      <c r="A182" s="162" t="s">
        <v>44</v>
      </c>
      <c r="B182" s="162"/>
      <c r="C182" s="139" t="s">
        <v>114</v>
      </c>
      <c r="D182" s="140"/>
      <c r="E182" s="140"/>
      <c r="F182" s="140"/>
      <c r="G182" s="140"/>
      <c r="H182" s="140"/>
      <c r="I182" s="144"/>
      <c r="J182" s="65" t="s">
        <v>46</v>
      </c>
      <c r="K182" s="13" t="s">
        <v>23</v>
      </c>
      <c r="L182" s="85">
        <f t="shared" si="6"/>
        <v>78462.5</v>
      </c>
      <c r="M182" s="161"/>
      <c r="N182" s="161"/>
      <c r="O182" s="161"/>
      <c r="P182" s="203">
        <f t="shared" si="7"/>
        <v>78462.5</v>
      </c>
      <c r="Q182" s="203"/>
    </row>
    <row r="183" spans="1:17" ht="56.25" customHeight="1">
      <c r="A183" s="162" t="s">
        <v>54</v>
      </c>
      <c r="B183" s="162"/>
      <c r="C183" s="139" t="s">
        <v>115</v>
      </c>
      <c r="D183" s="140"/>
      <c r="E183" s="140"/>
      <c r="F183" s="140"/>
      <c r="G183" s="140"/>
      <c r="H183" s="140"/>
      <c r="I183" s="144"/>
      <c r="J183" s="65" t="s">
        <v>46</v>
      </c>
      <c r="K183" s="13" t="s">
        <v>23</v>
      </c>
      <c r="L183" s="85">
        <f t="shared" si="6"/>
        <v>4000</v>
      </c>
      <c r="M183" s="161"/>
      <c r="N183" s="161"/>
      <c r="O183" s="161"/>
      <c r="P183" s="203">
        <f t="shared" si="7"/>
        <v>4000</v>
      </c>
      <c r="Q183" s="203"/>
    </row>
    <row r="184" spans="1:17" ht="38.25" customHeight="1">
      <c r="A184" s="162" t="s">
        <v>81</v>
      </c>
      <c r="B184" s="162"/>
      <c r="C184" s="139" t="s">
        <v>168</v>
      </c>
      <c r="D184" s="140"/>
      <c r="E184" s="140"/>
      <c r="F184" s="140"/>
      <c r="G184" s="140"/>
      <c r="H184" s="140"/>
      <c r="I184" s="144"/>
      <c r="J184" s="65" t="s">
        <v>46</v>
      </c>
      <c r="K184" s="13" t="s">
        <v>23</v>
      </c>
      <c r="L184" s="85">
        <f t="shared" si="6"/>
        <v>51.69561621174525</v>
      </c>
      <c r="M184" s="161"/>
      <c r="N184" s="161"/>
      <c r="O184" s="161"/>
      <c r="P184" s="203">
        <f t="shared" si="7"/>
        <v>51.69561621174525</v>
      </c>
      <c r="Q184" s="203"/>
    </row>
    <row r="185" spans="1:17" ht="38.25" customHeight="1">
      <c r="A185" s="162" t="s">
        <v>94</v>
      </c>
      <c r="B185" s="162"/>
      <c r="C185" s="139" t="s">
        <v>116</v>
      </c>
      <c r="D185" s="140"/>
      <c r="E185" s="140"/>
      <c r="F185" s="140"/>
      <c r="G185" s="140"/>
      <c r="H185" s="140"/>
      <c r="I185" s="144"/>
      <c r="J185" s="65" t="s">
        <v>46</v>
      </c>
      <c r="K185" s="13" t="s">
        <v>23</v>
      </c>
      <c r="L185" s="85">
        <f t="shared" si="6"/>
        <v>120000</v>
      </c>
      <c r="M185" s="161"/>
      <c r="N185" s="161"/>
      <c r="O185" s="161"/>
      <c r="P185" s="203">
        <f t="shared" si="7"/>
        <v>120000</v>
      </c>
      <c r="Q185" s="203"/>
    </row>
    <row r="186" spans="1:17" ht="38.25" customHeight="1">
      <c r="A186" s="162" t="s">
        <v>95</v>
      </c>
      <c r="B186" s="162"/>
      <c r="C186" s="139" t="s">
        <v>201</v>
      </c>
      <c r="D186" s="140"/>
      <c r="E186" s="140"/>
      <c r="F186" s="140"/>
      <c r="G186" s="140"/>
      <c r="H186" s="140"/>
      <c r="I186" s="144"/>
      <c r="J186" s="65" t="s">
        <v>46</v>
      </c>
      <c r="K186" s="13" t="s">
        <v>23</v>
      </c>
      <c r="L186" s="85">
        <f t="shared" si="6"/>
        <v>200</v>
      </c>
      <c r="M186" s="161"/>
      <c r="N186" s="161"/>
      <c r="O186" s="161"/>
      <c r="P186" s="203">
        <f>L186</f>
        <v>200</v>
      </c>
      <c r="Q186" s="203"/>
    </row>
    <row r="187" spans="1:17" ht="23.25" customHeight="1">
      <c r="A187" s="169" t="s">
        <v>21</v>
      </c>
      <c r="B187" s="170"/>
      <c r="C187" s="170"/>
      <c r="D187" s="170"/>
      <c r="E187" s="170"/>
      <c r="F187" s="170"/>
      <c r="G187" s="170"/>
      <c r="H187" s="170"/>
      <c r="I187" s="170"/>
      <c r="J187" s="170"/>
      <c r="K187" s="170"/>
      <c r="L187" s="170"/>
      <c r="M187" s="170"/>
      <c r="N187" s="170"/>
      <c r="O187" s="170"/>
      <c r="P187" s="170"/>
      <c r="Q187" s="171"/>
    </row>
    <row r="188" spans="1:17" ht="57.75" customHeight="1">
      <c r="A188" s="158" t="s">
        <v>37</v>
      </c>
      <c r="B188" s="159"/>
      <c r="C188" s="139" t="s">
        <v>169</v>
      </c>
      <c r="D188" s="140"/>
      <c r="E188" s="140"/>
      <c r="F188" s="140"/>
      <c r="G188" s="140"/>
      <c r="H188" s="140"/>
      <c r="I188" s="144"/>
      <c r="J188" s="65" t="s">
        <v>24</v>
      </c>
      <c r="K188" s="13" t="s">
        <v>41</v>
      </c>
      <c r="L188" s="60">
        <v>100</v>
      </c>
      <c r="M188" s="160"/>
      <c r="N188" s="160"/>
      <c r="O188" s="160"/>
      <c r="P188" s="125">
        <v>100</v>
      </c>
      <c r="Q188" s="126"/>
    </row>
    <row r="189" spans="1:17" ht="52.5" customHeight="1">
      <c r="A189" s="158" t="s">
        <v>38</v>
      </c>
      <c r="B189" s="159"/>
      <c r="C189" s="139" t="s">
        <v>170</v>
      </c>
      <c r="D189" s="140"/>
      <c r="E189" s="140"/>
      <c r="F189" s="140"/>
      <c r="G189" s="140"/>
      <c r="H189" s="140"/>
      <c r="I189" s="144"/>
      <c r="J189" s="65" t="s">
        <v>24</v>
      </c>
      <c r="K189" s="13" t="s">
        <v>41</v>
      </c>
      <c r="L189" s="60">
        <v>100</v>
      </c>
      <c r="M189" s="160"/>
      <c r="N189" s="160"/>
      <c r="O189" s="160"/>
      <c r="P189" s="125">
        <v>100</v>
      </c>
      <c r="Q189" s="126"/>
    </row>
    <row r="190" spans="1:17" ht="52.5" customHeight="1">
      <c r="A190" s="158" t="s">
        <v>39</v>
      </c>
      <c r="B190" s="159"/>
      <c r="C190" s="139" t="s">
        <v>231</v>
      </c>
      <c r="D190" s="140"/>
      <c r="E190" s="140"/>
      <c r="F190" s="140"/>
      <c r="G190" s="140"/>
      <c r="H190" s="140"/>
      <c r="I190" s="140"/>
      <c r="J190" s="74" t="s">
        <v>24</v>
      </c>
      <c r="K190" s="13" t="s">
        <v>41</v>
      </c>
      <c r="L190" s="71">
        <v>100</v>
      </c>
      <c r="M190" s="72"/>
      <c r="N190" s="125"/>
      <c r="O190" s="126"/>
      <c r="P190" s="125">
        <v>100</v>
      </c>
      <c r="Q190" s="126"/>
    </row>
    <row r="191" spans="1:17" ht="56.25" customHeight="1">
      <c r="A191" s="158" t="s">
        <v>40</v>
      </c>
      <c r="B191" s="159"/>
      <c r="C191" s="139" t="s">
        <v>171</v>
      </c>
      <c r="D191" s="140"/>
      <c r="E191" s="140"/>
      <c r="F191" s="140"/>
      <c r="G191" s="140"/>
      <c r="H191" s="140"/>
      <c r="I191" s="144"/>
      <c r="J191" s="65" t="s">
        <v>24</v>
      </c>
      <c r="K191" s="13" t="s">
        <v>41</v>
      </c>
      <c r="L191" s="60">
        <v>100</v>
      </c>
      <c r="M191" s="160"/>
      <c r="N191" s="160"/>
      <c r="O191" s="160"/>
      <c r="P191" s="125">
        <v>100</v>
      </c>
      <c r="Q191" s="126"/>
    </row>
    <row r="192" spans="1:17" ht="57" customHeight="1">
      <c r="A192" s="158" t="s">
        <v>44</v>
      </c>
      <c r="B192" s="159"/>
      <c r="C192" s="139" t="s">
        <v>172</v>
      </c>
      <c r="D192" s="140"/>
      <c r="E192" s="140"/>
      <c r="F192" s="140"/>
      <c r="G192" s="140"/>
      <c r="H192" s="140"/>
      <c r="I192" s="144"/>
      <c r="J192" s="65" t="s">
        <v>24</v>
      </c>
      <c r="K192" s="13" t="s">
        <v>41</v>
      </c>
      <c r="L192" s="60">
        <v>100</v>
      </c>
      <c r="M192" s="160"/>
      <c r="N192" s="160"/>
      <c r="O192" s="160"/>
      <c r="P192" s="125">
        <v>100</v>
      </c>
      <c r="Q192" s="126"/>
    </row>
    <row r="193" spans="1:17" ht="68.25" customHeight="1">
      <c r="A193" s="158" t="s">
        <v>54</v>
      </c>
      <c r="B193" s="159"/>
      <c r="C193" s="139" t="s">
        <v>173</v>
      </c>
      <c r="D193" s="140"/>
      <c r="E193" s="140"/>
      <c r="F193" s="140"/>
      <c r="G193" s="140"/>
      <c r="H193" s="140"/>
      <c r="I193" s="144"/>
      <c r="J193" s="65" t="s">
        <v>24</v>
      </c>
      <c r="K193" s="13" t="s">
        <v>41</v>
      </c>
      <c r="L193" s="60">
        <v>100</v>
      </c>
      <c r="M193" s="160"/>
      <c r="N193" s="160"/>
      <c r="O193" s="160"/>
      <c r="P193" s="125">
        <v>100</v>
      </c>
      <c r="Q193" s="126"/>
    </row>
    <row r="194" spans="1:17" ht="39.75" customHeight="1">
      <c r="A194" s="158" t="s">
        <v>81</v>
      </c>
      <c r="B194" s="159"/>
      <c r="C194" s="139" t="s">
        <v>174</v>
      </c>
      <c r="D194" s="140"/>
      <c r="E194" s="140"/>
      <c r="F194" s="140"/>
      <c r="G194" s="140"/>
      <c r="H194" s="140"/>
      <c r="I194" s="144"/>
      <c r="J194" s="65" t="s">
        <v>24</v>
      </c>
      <c r="K194" s="13" t="s">
        <v>41</v>
      </c>
      <c r="L194" s="60">
        <v>100</v>
      </c>
      <c r="M194" s="160"/>
      <c r="N194" s="160"/>
      <c r="O194" s="160"/>
      <c r="P194" s="125">
        <v>100</v>
      </c>
      <c r="Q194" s="126"/>
    </row>
    <row r="195" spans="1:17" ht="39.75" customHeight="1">
      <c r="A195" s="158" t="s">
        <v>94</v>
      </c>
      <c r="B195" s="159"/>
      <c r="C195" s="139" t="s">
        <v>175</v>
      </c>
      <c r="D195" s="140"/>
      <c r="E195" s="140"/>
      <c r="F195" s="140"/>
      <c r="G195" s="140"/>
      <c r="H195" s="140"/>
      <c r="I195" s="144"/>
      <c r="J195" s="65" t="s">
        <v>24</v>
      </c>
      <c r="K195" s="13" t="s">
        <v>41</v>
      </c>
      <c r="L195" s="60">
        <v>100</v>
      </c>
      <c r="M195" s="160"/>
      <c r="N195" s="160"/>
      <c r="O195" s="160"/>
      <c r="P195" s="125">
        <v>100</v>
      </c>
      <c r="Q195" s="126"/>
    </row>
    <row r="196" spans="1:17" ht="39.75" customHeight="1">
      <c r="A196" s="158" t="s">
        <v>95</v>
      </c>
      <c r="B196" s="159"/>
      <c r="C196" s="139" t="s">
        <v>204</v>
      </c>
      <c r="D196" s="140"/>
      <c r="E196" s="140"/>
      <c r="F196" s="140"/>
      <c r="G196" s="140"/>
      <c r="H196" s="140"/>
      <c r="I196" s="144"/>
      <c r="J196" s="65" t="s">
        <v>24</v>
      </c>
      <c r="K196" s="13" t="s">
        <v>41</v>
      </c>
      <c r="L196" s="60">
        <v>100</v>
      </c>
      <c r="M196" s="160"/>
      <c r="N196" s="160"/>
      <c r="O196" s="160"/>
      <c r="P196" s="125">
        <v>100</v>
      </c>
      <c r="Q196" s="126"/>
    </row>
    <row r="197" spans="1:17" ht="38.25" customHeight="1">
      <c r="A197" s="198" t="s">
        <v>110</v>
      </c>
      <c r="B197" s="199"/>
      <c r="C197" s="199"/>
      <c r="D197" s="199"/>
      <c r="E197" s="199"/>
      <c r="F197" s="199"/>
      <c r="G197" s="199"/>
      <c r="H197" s="199"/>
      <c r="I197" s="199"/>
      <c r="J197" s="199"/>
      <c r="K197" s="199"/>
      <c r="L197" s="199"/>
      <c r="M197" s="199"/>
      <c r="N197" s="199"/>
      <c r="O197" s="199"/>
      <c r="P197" s="199"/>
      <c r="Q197" s="200"/>
    </row>
    <row r="198" spans="1:17" ht="53.25" customHeight="1">
      <c r="A198" s="198" t="s">
        <v>82</v>
      </c>
      <c r="B198" s="199"/>
      <c r="C198" s="199"/>
      <c r="D198" s="199"/>
      <c r="E198" s="199"/>
      <c r="F198" s="199"/>
      <c r="G198" s="199"/>
      <c r="H198" s="199"/>
      <c r="I198" s="199"/>
      <c r="J198" s="199"/>
      <c r="K198" s="199"/>
      <c r="L198" s="199"/>
      <c r="M198" s="199"/>
      <c r="N198" s="199"/>
      <c r="O198" s="199"/>
      <c r="P198" s="199"/>
      <c r="Q198" s="200"/>
    </row>
    <row r="199" spans="1:17" ht="32.25" customHeight="1">
      <c r="A199" s="166" t="s">
        <v>18</v>
      </c>
      <c r="B199" s="167"/>
      <c r="C199" s="167"/>
      <c r="D199" s="167"/>
      <c r="E199" s="167"/>
      <c r="F199" s="167"/>
      <c r="G199" s="167"/>
      <c r="H199" s="167"/>
      <c r="I199" s="167"/>
      <c r="J199" s="167"/>
      <c r="K199" s="167"/>
      <c r="L199" s="167"/>
      <c r="M199" s="167"/>
      <c r="N199" s="167"/>
      <c r="O199" s="167"/>
      <c r="P199" s="167"/>
      <c r="Q199" s="168"/>
    </row>
    <row r="200" spans="1:17" ht="96.75" customHeight="1">
      <c r="A200" s="187">
        <v>1</v>
      </c>
      <c r="B200" s="187"/>
      <c r="C200" s="191" t="s">
        <v>190</v>
      </c>
      <c r="D200" s="192"/>
      <c r="E200" s="192"/>
      <c r="F200" s="192"/>
      <c r="G200" s="192"/>
      <c r="H200" s="192"/>
      <c r="I200" s="192"/>
      <c r="J200" s="66" t="s">
        <v>26</v>
      </c>
      <c r="K200" s="37" t="s">
        <v>43</v>
      </c>
      <c r="L200" s="14">
        <f>L201+L202</f>
        <v>51900</v>
      </c>
      <c r="M200" s="195" t="s">
        <v>152</v>
      </c>
      <c r="N200" s="196"/>
      <c r="O200" s="197"/>
      <c r="P200" s="194">
        <f>L200</f>
        <v>51900</v>
      </c>
      <c r="Q200" s="194"/>
    </row>
    <row r="201" spans="1:17" ht="27" customHeight="1">
      <c r="A201" s="125">
        <v>1</v>
      </c>
      <c r="B201" s="126"/>
      <c r="C201" s="139" t="s">
        <v>232</v>
      </c>
      <c r="D201" s="140"/>
      <c r="E201" s="140"/>
      <c r="F201" s="140"/>
      <c r="G201" s="140"/>
      <c r="H201" s="140"/>
      <c r="I201" s="144"/>
      <c r="J201" s="88" t="s">
        <v>26</v>
      </c>
      <c r="K201" s="13" t="s">
        <v>43</v>
      </c>
      <c r="L201" s="85">
        <v>5000</v>
      </c>
      <c r="M201" s="92"/>
      <c r="N201" s="93"/>
      <c r="O201" s="94"/>
      <c r="P201" s="110">
        <f>L201</f>
        <v>5000</v>
      </c>
      <c r="Q201" s="112"/>
    </row>
    <row r="202" spans="1:17" ht="44.25" customHeight="1">
      <c r="A202" s="125">
        <v>2</v>
      </c>
      <c r="B202" s="126"/>
      <c r="C202" s="139" t="s">
        <v>191</v>
      </c>
      <c r="D202" s="140"/>
      <c r="E202" s="140"/>
      <c r="F202" s="140"/>
      <c r="G202" s="140"/>
      <c r="H202" s="140"/>
      <c r="I202" s="144"/>
      <c r="J202" s="88" t="s">
        <v>26</v>
      </c>
      <c r="K202" s="13" t="s">
        <v>43</v>
      </c>
      <c r="L202" s="85">
        <v>46900</v>
      </c>
      <c r="M202" s="110" t="s">
        <v>152</v>
      </c>
      <c r="N202" s="111"/>
      <c r="O202" s="112"/>
      <c r="P202" s="110">
        <f>L202</f>
        <v>46900</v>
      </c>
      <c r="Q202" s="112"/>
    </row>
    <row r="203" spans="1:17" ht="32.25" customHeight="1">
      <c r="A203" s="129" t="s">
        <v>19</v>
      </c>
      <c r="B203" s="130"/>
      <c r="C203" s="130"/>
      <c r="D203" s="130"/>
      <c r="E203" s="130"/>
      <c r="F203" s="130"/>
      <c r="G203" s="130"/>
      <c r="H203" s="130"/>
      <c r="I203" s="130"/>
      <c r="J203" s="130"/>
      <c r="K203" s="130"/>
      <c r="L203" s="130"/>
      <c r="M203" s="130"/>
      <c r="N203" s="130"/>
      <c r="O203" s="130"/>
      <c r="P203" s="130"/>
      <c r="Q203" s="131"/>
    </row>
    <row r="204" spans="1:17" ht="18.75">
      <c r="A204" s="162" t="s">
        <v>37</v>
      </c>
      <c r="B204" s="162"/>
      <c r="C204" s="139" t="s">
        <v>103</v>
      </c>
      <c r="D204" s="140"/>
      <c r="E204" s="140"/>
      <c r="F204" s="140"/>
      <c r="G204" s="140"/>
      <c r="H204" s="140"/>
      <c r="I204" s="140"/>
      <c r="J204" s="88" t="s">
        <v>16</v>
      </c>
      <c r="K204" s="13" t="s">
        <v>17</v>
      </c>
      <c r="L204" s="81">
        <v>1900</v>
      </c>
      <c r="M204" s="202" t="s">
        <v>152</v>
      </c>
      <c r="N204" s="202"/>
      <c r="O204" s="202"/>
      <c r="P204" s="150">
        <f>L204</f>
        <v>1900</v>
      </c>
      <c r="Q204" s="150"/>
    </row>
    <row r="205" spans="1:17" ht="24.75" customHeight="1">
      <c r="A205" s="166" t="s">
        <v>20</v>
      </c>
      <c r="B205" s="167"/>
      <c r="C205" s="167"/>
      <c r="D205" s="167"/>
      <c r="E205" s="167"/>
      <c r="F205" s="167"/>
      <c r="G205" s="167"/>
      <c r="H205" s="167"/>
      <c r="I205" s="167"/>
      <c r="J205" s="167"/>
      <c r="K205" s="167"/>
      <c r="L205" s="167"/>
      <c r="M205" s="167"/>
      <c r="N205" s="167"/>
      <c r="O205" s="167"/>
      <c r="P205" s="167"/>
      <c r="Q205" s="168"/>
    </row>
    <row r="206" spans="1:17" ht="18.75">
      <c r="A206" s="162" t="s">
        <v>37</v>
      </c>
      <c r="B206" s="162"/>
      <c r="C206" s="139" t="s">
        <v>83</v>
      </c>
      <c r="D206" s="140"/>
      <c r="E206" s="140"/>
      <c r="F206" s="140"/>
      <c r="G206" s="140"/>
      <c r="H206" s="140"/>
      <c r="I206" s="144"/>
      <c r="J206" s="88" t="s">
        <v>46</v>
      </c>
      <c r="K206" s="13" t="s">
        <v>23</v>
      </c>
      <c r="L206" s="64">
        <v>27.32</v>
      </c>
      <c r="M206" s="172" t="s">
        <v>152</v>
      </c>
      <c r="N206" s="173"/>
      <c r="O206" s="174"/>
      <c r="P206" s="201">
        <f>L206</f>
        <v>27.32</v>
      </c>
      <c r="Q206" s="201"/>
    </row>
    <row r="207" spans="1:17" ht="32.25" customHeight="1">
      <c r="A207" s="169" t="s">
        <v>21</v>
      </c>
      <c r="B207" s="170"/>
      <c r="C207" s="170"/>
      <c r="D207" s="170"/>
      <c r="E207" s="170"/>
      <c r="F207" s="170"/>
      <c r="G207" s="170"/>
      <c r="H207" s="170"/>
      <c r="I207" s="170"/>
      <c r="J207" s="170"/>
      <c r="K207" s="170"/>
      <c r="L207" s="170"/>
      <c r="M207" s="170"/>
      <c r="N207" s="170"/>
      <c r="O207" s="170"/>
      <c r="P207" s="170"/>
      <c r="Q207" s="171"/>
    </row>
    <row r="208" spans="1:17" ht="34.5" customHeight="1">
      <c r="A208" s="158" t="s">
        <v>37</v>
      </c>
      <c r="B208" s="159"/>
      <c r="C208" s="139" t="s">
        <v>193</v>
      </c>
      <c r="D208" s="140"/>
      <c r="E208" s="140"/>
      <c r="F208" s="140"/>
      <c r="G208" s="140"/>
      <c r="H208" s="140"/>
      <c r="I208" s="144"/>
      <c r="J208" s="88" t="s">
        <v>24</v>
      </c>
      <c r="K208" s="13" t="s">
        <v>23</v>
      </c>
      <c r="L208" s="78">
        <v>100</v>
      </c>
      <c r="M208" s="160" t="s">
        <v>152</v>
      </c>
      <c r="N208" s="160"/>
      <c r="O208" s="160"/>
      <c r="P208" s="125">
        <v>100</v>
      </c>
      <c r="Q208" s="126"/>
    </row>
    <row r="209" spans="1:17" ht="54.75" customHeight="1">
      <c r="A209" s="198" t="s">
        <v>104</v>
      </c>
      <c r="B209" s="199"/>
      <c r="C209" s="199"/>
      <c r="D209" s="199"/>
      <c r="E209" s="199"/>
      <c r="F209" s="199"/>
      <c r="G209" s="199"/>
      <c r="H209" s="199"/>
      <c r="I209" s="199"/>
      <c r="J209" s="199"/>
      <c r="K209" s="199"/>
      <c r="L209" s="199"/>
      <c r="M209" s="199"/>
      <c r="N209" s="199"/>
      <c r="O209" s="199"/>
      <c r="P209" s="199"/>
      <c r="Q209" s="200"/>
    </row>
    <row r="210" spans="1:17" ht="30.75" customHeight="1">
      <c r="A210" s="166" t="s">
        <v>18</v>
      </c>
      <c r="B210" s="167"/>
      <c r="C210" s="167"/>
      <c r="D210" s="167"/>
      <c r="E210" s="167"/>
      <c r="F210" s="167"/>
      <c r="G210" s="167"/>
      <c r="H210" s="167"/>
      <c r="I210" s="167"/>
      <c r="J210" s="167"/>
      <c r="K210" s="167"/>
      <c r="L210" s="167"/>
      <c r="M210" s="167"/>
      <c r="N210" s="167"/>
      <c r="O210" s="167"/>
      <c r="P210" s="167"/>
      <c r="Q210" s="168"/>
    </row>
    <row r="211" spans="1:17" ht="80.25" customHeight="1">
      <c r="A211" s="187">
        <v>1</v>
      </c>
      <c r="B211" s="187"/>
      <c r="C211" s="191" t="s">
        <v>194</v>
      </c>
      <c r="D211" s="192"/>
      <c r="E211" s="192"/>
      <c r="F211" s="192"/>
      <c r="G211" s="192"/>
      <c r="H211" s="192"/>
      <c r="I211" s="192"/>
      <c r="J211" s="66" t="s">
        <v>26</v>
      </c>
      <c r="K211" s="37" t="s">
        <v>43</v>
      </c>
      <c r="L211" s="14">
        <v>74600</v>
      </c>
      <c r="M211" s="194" t="s">
        <v>152</v>
      </c>
      <c r="N211" s="194"/>
      <c r="O211" s="194"/>
      <c r="P211" s="194">
        <f>L211</f>
        <v>74600</v>
      </c>
      <c r="Q211" s="194"/>
    </row>
    <row r="212" spans="1:17" ht="46.5" customHeight="1">
      <c r="A212" s="129" t="s">
        <v>19</v>
      </c>
      <c r="B212" s="130"/>
      <c r="C212" s="130"/>
      <c r="D212" s="130"/>
      <c r="E212" s="130"/>
      <c r="F212" s="130"/>
      <c r="G212" s="130"/>
      <c r="H212" s="130"/>
      <c r="I212" s="130"/>
      <c r="J212" s="130"/>
      <c r="K212" s="130"/>
      <c r="L212" s="130"/>
      <c r="M212" s="130"/>
      <c r="N212" s="130"/>
      <c r="O212" s="130"/>
      <c r="P212" s="130"/>
      <c r="Q212" s="131"/>
    </row>
    <row r="213" spans="1:17" ht="55.5" customHeight="1">
      <c r="A213" s="162" t="s">
        <v>37</v>
      </c>
      <c r="B213" s="162"/>
      <c r="C213" s="139" t="s">
        <v>105</v>
      </c>
      <c r="D213" s="140"/>
      <c r="E213" s="140"/>
      <c r="F213" s="140"/>
      <c r="G213" s="140"/>
      <c r="H213" s="140"/>
      <c r="I213" s="140"/>
      <c r="J213" s="65" t="s">
        <v>16</v>
      </c>
      <c r="K213" s="13" t="s">
        <v>17</v>
      </c>
      <c r="L213" s="95">
        <v>1060</v>
      </c>
      <c r="M213" s="193" t="s">
        <v>152</v>
      </c>
      <c r="N213" s="193"/>
      <c r="O213" s="193"/>
      <c r="P213" s="193">
        <f>L213</f>
        <v>1060</v>
      </c>
      <c r="Q213" s="193"/>
    </row>
    <row r="214" spans="1:17" ht="39.75" customHeight="1">
      <c r="A214" s="166" t="s">
        <v>20</v>
      </c>
      <c r="B214" s="167"/>
      <c r="C214" s="167"/>
      <c r="D214" s="167"/>
      <c r="E214" s="167"/>
      <c r="F214" s="167"/>
      <c r="G214" s="167"/>
      <c r="H214" s="167"/>
      <c r="I214" s="167"/>
      <c r="J214" s="167"/>
      <c r="K214" s="167"/>
      <c r="L214" s="167"/>
      <c r="M214" s="167"/>
      <c r="N214" s="167"/>
      <c r="O214" s="167"/>
      <c r="P214" s="167"/>
      <c r="Q214" s="168"/>
    </row>
    <row r="215" spans="1:17" ht="42.75" customHeight="1">
      <c r="A215" s="162" t="s">
        <v>37</v>
      </c>
      <c r="B215" s="162"/>
      <c r="C215" s="139" t="s">
        <v>106</v>
      </c>
      <c r="D215" s="140"/>
      <c r="E215" s="140"/>
      <c r="F215" s="140"/>
      <c r="G215" s="140"/>
      <c r="H215" s="140"/>
      <c r="I215" s="144"/>
      <c r="J215" s="65" t="s">
        <v>46</v>
      </c>
      <c r="K215" s="13" t="s">
        <v>17</v>
      </c>
      <c r="L215" s="61">
        <f>L211/L213</f>
        <v>70.37735849056604</v>
      </c>
      <c r="M215" s="172" t="s">
        <v>152</v>
      </c>
      <c r="N215" s="173"/>
      <c r="O215" s="174"/>
      <c r="P215" s="175">
        <f>L215</f>
        <v>70.37735849056604</v>
      </c>
      <c r="Q215" s="175"/>
    </row>
    <row r="216" spans="1:17" ht="48" customHeight="1">
      <c r="A216" s="169" t="s">
        <v>21</v>
      </c>
      <c r="B216" s="170"/>
      <c r="C216" s="170"/>
      <c r="D216" s="170"/>
      <c r="E216" s="170"/>
      <c r="F216" s="170"/>
      <c r="G216" s="170"/>
      <c r="H216" s="170"/>
      <c r="I216" s="170"/>
      <c r="J216" s="170"/>
      <c r="K216" s="170"/>
      <c r="L216" s="170"/>
      <c r="M216" s="170"/>
      <c r="N216" s="170"/>
      <c r="O216" s="170"/>
      <c r="P216" s="170"/>
      <c r="Q216" s="171"/>
    </row>
    <row r="217" spans="1:17" ht="38.25" customHeight="1">
      <c r="A217" s="158" t="s">
        <v>37</v>
      </c>
      <c r="B217" s="159"/>
      <c r="C217" s="139" t="s">
        <v>192</v>
      </c>
      <c r="D217" s="140"/>
      <c r="E217" s="140"/>
      <c r="F217" s="140"/>
      <c r="G217" s="140"/>
      <c r="H217" s="140"/>
      <c r="I217" s="144"/>
      <c r="J217" s="65" t="s">
        <v>24</v>
      </c>
      <c r="K217" s="13" t="s">
        <v>23</v>
      </c>
      <c r="L217" s="60">
        <v>100</v>
      </c>
      <c r="M217" s="160" t="s">
        <v>152</v>
      </c>
      <c r="N217" s="160"/>
      <c r="O217" s="160"/>
      <c r="P217" s="125">
        <v>100</v>
      </c>
      <c r="Q217" s="126"/>
    </row>
    <row r="218" spans="1:17" ht="27.75" customHeight="1">
      <c r="A218" s="198" t="s">
        <v>107</v>
      </c>
      <c r="B218" s="199"/>
      <c r="C218" s="199"/>
      <c r="D218" s="199"/>
      <c r="E218" s="199"/>
      <c r="F218" s="199"/>
      <c r="G218" s="199"/>
      <c r="H218" s="199"/>
      <c r="I218" s="199"/>
      <c r="J218" s="199"/>
      <c r="K218" s="199"/>
      <c r="L218" s="199"/>
      <c r="M218" s="199"/>
      <c r="N218" s="199"/>
      <c r="O218" s="199"/>
      <c r="P218" s="199"/>
      <c r="Q218" s="200"/>
    </row>
    <row r="219" spans="1:17" ht="40.5" customHeight="1">
      <c r="A219" s="166" t="s">
        <v>18</v>
      </c>
      <c r="B219" s="167"/>
      <c r="C219" s="167"/>
      <c r="D219" s="167"/>
      <c r="E219" s="167"/>
      <c r="F219" s="167"/>
      <c r="G219" s="167"/>
      <c r="H219" s="167"/>
      <c r="I219" s="167"/>
      <c r="J219" s="167"/>
      <c r="K219" s="167"/>
      <c r="L219" s="167"/>
      <c r="M219" s="167"/>
      <c r="N219" s="167"/>
      <c r="O219" s="167"/>
      <c r="P219" s="167"/>
      <c r="Q219" s="168"/>
    </row>
    <row r="220" spans="1:17" ht="60" customHeight="1">
      <c r="A220" s="187">
        <v>1</v>
      </c>
      <c r="B220" s="187"/>
      <c r="C220" s="191" t="s">
        <v>195</v>
      </c>
      <c r="D220" s="192"/>
      <c r="E220" s="192"/>
      <c r="F220" s="192"/>
      <c r="G220" s="192"/>
      <c r="H220" s="192"/>
      <c r="I220" s="192"/>
      <c r="J220" s="66" t="s">
        <v>26</v>
      </c>
      <c r="K220" s="37" t="s">
        <v>43</v>
      </c>
      <c r="L220" s="14">
        <v>443500</v>
      </c>
      <c r="M220" s="194" t="s">
        <v>152</v>
      </c>
      <c r="N220" s="194"/>
      <c r="O220" s="194"/>
      <c r="P220" s="194">
        <f>L220</f>
        <v>443500</v>
      </c>
      <c r="Q220" s="194"/>
    </row>
    <row r="221" spans="1:17" ht="36" customHeight="1">
      <c r="A221" s="129" t="s">
        <v>19</v>
      </c>
      <c r="B221" s="130"/>
      <c r="C221" s="130"/>
      <c r="D221" s="130"/>
      <c r="E221" s="130"/>
      <c r="F221" s="130"/>
      <c r="G221" s="130"/>
      <c r="H221" s="130"/>
      <c r="I221" s="130"/>
      <c r="J221" s="130"/>
      <c r="K221" s="130"/>
      <c r="L221" s="130"/>
      <c r="M221" s="130"/>
      <c r="N221" s="130"/>
      <c r="O221" s="130"/>
      <c r="P221" s="130"/>
      <c r="Q221" s="131"/>
    </row>
    <row r="222" spans="1:17" ht="48.75" customHeight="1">
      <c r="A222" s="162" t="s">
        <v>37</v>
      </c>
      <c r="B222" s="162"/>
      <c r="C222" s="139" t="s">
        <v>108</v>
      </c>
      <c r="D222" s="140"/>
      <c r="E222" s="140"/>
      <c r="F222" s="140"/>
      <c r="G222" s="140"/>
      <c r="H222" s="140"/>
      <c r="I222" s="140"/>
      <c r="J222" s="65" t="s">
        <v>16</v>
      </c>
      <c r="K222" s="13" t="s">
        <v>17</v>
      </c>
      <c r="L222" s="95">
        <v>6840</v>
      </c>
      <c r="M222" s="193" t="s">
        <v>152</v>
      </c>
      <c r="N222" s="193"/>
      <c r="O222" s="193"/>
      <c r="P222" s="193">
        <f>L222</f>
        <v>6840</v>
      </c>
      <c r="Q222" s="193"/>
    </row>
    <row r="223" spans="1:17" ht="36.75" customHeight="1">
      <c r="A223" s="166" t="s">
        <v>20</v>
      </c>
      <c r="B223" s="167"/>
      <c r="C223" s="167"/>
      <c r="D223" s="167"/>
      <c r="E223" s="167"/>
      <c r="F223" s="167"/>
      <c r="G223" s="167"/>
      <c r="H223" s="167"/>
      <c r="I223" s="167"/>
      <c r="J223" s="167"/>
      <c r="K223" s="167"/>
      <c r="L223" s="167"/>
      <c r="M223" s="167"/>
      <c r="N223" s="167"/>
      <c r="O223" s="167"/>
      <c r="P223" s="167"/>
      <c r="Q223" s="168"/>
    </row>
    <row r="224" spans="1:17" ht="38.25" customHeight="1">
      <c r="A224" s="162" t="s">
        <v>37</v>
      </c>
      <c r="B224" s="162"/>
      <c r="C224" s="139" t="s">
        <v>106</v>
      </c>
      <c r="D224" s="140"/>
      <c r="E224" s="140"/>
      <c r="F224" s="140"/>
      <c r="G224" s="140"/>
      <c r="H224" s="140"/>
      <c r="I224" s="144"/>
      <c r="J224" s="65" t="s">
        <v>46</v>
      </c>
      <c r="K224" s="13" t="s">
        <v>17</v>
      </c>
      <c r="L224" s="61">
        <f>L220/L222</f>
        <v>64.8391812865497</v>
      </c>
      <c r="M224" s="172" t="s">
        <v>152</v>
      </c>
      <c r="N224" s="173"/>
      <c r="O224" s="174"/>
      <c r="P224" s="175">
        <f>L224</f>
        <v>64.8391812865497</v>
      </c>
      <c r="Q224" s="175"/>
    </row>
    <row r="225" spans="1:17" ht="33" customHeight="1">
      <c r="A225" s="169" t="s">
        <v>21</v>
      </c>
      <c r="B225" s="170"/>
      <c r="C225" s="170"/>
      <c r="D225" s="170"/>
      <c r="E225" s="170"/>
      <c r="F225" s="170"/>
      <c r="G225" s="170"/>
      <c r="H225" s="170"/>
      <c r="I225" s="170"/>
      <c r="J225" s="170"/>
      <c r="K225" s="170"/>
      <c r="L225" s="170"/>
      <c r="M225" s="170"/>
      <c r="N225" s="170"/>
      <c r="O225" s="170"/>
      <c r="P225" s="170"/>
      <c r="Q225" s="171"/>
    </row>
    <row r="226" spans="1:17" ht="38.25" customHeight="1">
      <c r="A226" s="158" t="s">
        <v>37</v>
      </c>
      <c r="B226" s="159"/>
      <c r="C226" s="139" t="s">
        <v>192</v>
      </c>
      <c r="D226" s="140"/>
      <c r="E226" s="140"/>
      <c r="F226" s="140"/>
      <c r="G226" s="140"/>
      <c r="H226" s="140"/>
      <c r="I226" s="144"/>
      <c r="J226" s="65" t="s">
        <v>24</v>
      </c>
      <c r="K226" s="13" t="s">
        <v>23</v>
      </c>
      <c r="L226" s="60">
        <v>100</v>
      </c>
      <c r="M226" s="160" t="s">
        <v>152</v>
      </c>
      <c r="N226" s="160"/>
      <c r="O226" s="160"/>
      <c r="P226" s="125">
        <v>100</v>
      </c>
      <c r="Q226" s="126"/>
    </row>
    <row r="227" spans="1:17" ht="21" customHeight="1">
      <c r="A227" s="135" t="s">
        <v>238</v>
      </c>
      <c r="B227" s="136"/>
      <c r="C227" s="136"/>
      <c r="D227" s="136"/>
      <c r="E227" s="136"/>
      <c r="F227" s="136"/>
      <c r="G227" s="136"/>
      <c r="H227" s="136"/>
      <c r="I227" s="136"/>
      <c r="J227" s="136"/>
      <c r="K227" s="136"/>
      <c r="L227" s="136"/>
      <c r="M227" s="136"/>
      <c r="N227" s="136"/>
      <c r="O227" s="136"/>
      <c r="P227" s="136"/>
      <c r="Q227" s="136"/>
    </row>
    <row r="228" spans="1:17" ht="18.75">
      <c r="A228" s="129" t="s">
        <v>18</v>
      </c>
      <c r="B228" s="130"/>
      <c r="C228" s="130"/>
      <c r="D228" s="130"/>
      <c r="E228" s="130"/>
      <c r="F228" s="130"/>
      <c r="G228" s="130"/>
      <c r="H228" s="130"/>
      <c r="I228" s="130"/>
      <c r="J228" s="130"/>
      <c r="K228" s="130"/>
      <c r="L228" s="130"/>
      <c r="M228" s="130"/>
      <c r="N228" s="130"/>
      <c r="O228" s="130"/>
      <c r="P228" s="130"/>
      <c r="Q228" s="131"/>
    </row>
    <row r="229" spans="1:17" ht="69" customHeight="1">
      <c r="A229" s="293" t="s">
        <v>37</v>
      </c>
      <c r="B229" s="294"/>
      <c r="C229" s="191" t="s">
        <v>239</v>
      </c>
      <c r="D229" s="192"/>
      <c r="E229" s="192"/>
      <c r="F229" s="192"/>
      <c r="G229" s="192"/>
      <c r="H229" s="192"/>
      <c r="I229" s="204"/>
      <c r="J229" s="66" t="s">
        <v>26</v>
      </c>
      <c r="K229" s="84" t="s">
        <v>43</v>
      </c>
      <c r="L229" s="63">
        <v>500000</v>
      </c>
      <c r="M229" s="59"/>
      <c r="N229" s="125" t="s">
        <v>152</v>
      </c>
      <c r="O229" s="126"/>
      <c r="P229" s="127">
        <f>L229</f>
        <v>500000</v>
      </c>
      <c r="Q229" s="128"/>
    </row>
    <row r="230" spans="1:17" ht="18.75">
      <c r="A230" s="129" t="s">
        <v>205</v>
      </c>
      <c r="B230" s="130"/>
      <c r="C230" s="130"/>
      <c r="D230" s="130"/>
      <c r="E230" s="130"/>
      <c r="F230" s="130"/>
      <c r="G230" s="130"/>
      <c r="H230" s="130"/>
      <c r="I230" s="130"/>
      <c r="J230" s="130"/>
      <c r="K230" s="130"/>
      <c r="L230" s="130"/>
      <c r="M230" s="130"/>
      <c r="N230" s="130"/>
      <c r="O230" s="130"/>
      <c r="P230" s="130"/>
      <c r="Q230" s="131"/>
    </row>
    <row r="231" spans="1:17" ht="42" customHeight="1">
      <c r="A231" s="158" t="s">
        <v>37</v>
      </c>
      <c r="B231" s="159"/>
      <c r="C231" s="139" t="s">
        <v>241</v>
      </c>
      <c r="D231" s="140"/>
      <c r="E231" s="140"/>
      <c r="F231" s="140"/>
      <c r="G231" s="140"/>
      <c r="H231" s="140"/>
      <c r="I231" s="144"/>
      <c r="J231" s="88" t="s">
        <v>16</v>
      </c>
      <c r="K231" s="13" t="s">
        <v>17</v>
      </c>
      <c r="L231" s="109">
        <v>100</v>
      </c>
      <c r="M231" s="40"/>
      <c r="N231" s="125" t="s">
        <v>152</v>
      </c>
      <c r="O231" s="126"/>
      <c r="P231" s="125">
        <f>L231</f>
        <v>100</v>
      </c>
      <c r="Q231" s="126"/>
    </row>
    <row r="232" spans="1:17" ht="42" customHeight="1">
      <c r="A232" s="158" t="s">
        <v>38</v>
      </c>
      <c r="B232" s="159"/>
      <c r="C232" s="139" t="s">
        <v>243</v>
      </c>
      <c r="D232" s="140"/>
      <c r="E232" s="140"/>
      <c r="F232" s="140"/>
      <c r="G232" s="140"/>
      <c r="H232" s="140"/>
      <c r="I232" s="144"/>
      <c r="J232" s="88" t="s">
        <v>16</v>
      </c>
      <c r="K232" s="13" t="s">
        <v>17</v>
      </c>
      <c r="L232" s="109">
        <v>2334</v>
      </c>
      <c r="M232" s="40"/>
      <c r="N232" s="125" t="s">
        <v>152</v>
      </c>
      <c r="O232" s="126"/>
      <c r="P232" s="125">
        <f>L232</f>
        <v>2334</v>
      </c>
      <c r="Q232" s="126"/>
    </row>
    <row r="233" spans="1:17" ht="26.25" customHeight="1">
      <c r="A233" s="129" t="s">
        <v>20</v>
      </c>
      <c r="B233" s="130"/>
      <c r="C233" s="130"/>
      <c r="D233" s="130"/>
      <c r="E233" s="130"/>
      <c r="F233" s="130"/>
      <c r="G233" s="130"/>
      <c r="H233" s="130"/>
      <c r="I233" s="130"/>
      <c r="J233" s="130"/>
      <c r="K233" s="130"/>
      <c r="L233" s="130"/>
      <c r="M233" s="130"/>
      <c r="N233" s="130"/>
      <c r="O233" s="130"/>
      <c r="P233" s="130"/>
      <c r="Q233" s="131"/>
    </row>
    <row r="234" spans="1:17" ht="42" customHeight="1">
      <c r="A234" s="162" t="s">
        <v>37</v>
      </c>
      <c r="B234" s="162"/>
      <c r="C234" s="139" t="s">
        <v>242</v>
      </c>
      <c r="D234" s="140"/>
      <c r="E234" s="140"/>
      <c r="F234" s="140"/>
      <c r="G234" s="140"/>
      <c r="H234" s="140"/>
      <c r="I234" s="144"/>
      <c r="J234" s="68" t="s">
        <v>26</v>
      </c>
      <c r="K234" s="68" t="s">
        <v>23</v>
      </c>
      <c r="L234" s="69">
        <f>68000/L231</f>
        <v>680</v>
      </c>
      <c r="M234" s="40"/>
      <c r="N234" s="160" t="s">
        <v>152</v>
      </c>
      <c r="O234" s="160"/>
      <c r="P234" s="153">
        <f>L234</f>
        <v>680</v>
      </c>
      <c r="Q234" s="153"/>
    </row>
    <row r="235" spans="1:17" ht="42" customHeight="1">
      <c r="A235" s="162" t="s">
        <v>38</v>
      </c>
      <c r="B235" s="162"/>
      <c r="C235" s="139" t="s">
        <v>244</v>
      </c>
      <c r="D235" s="140"/>
      <c r="E235" s="140"/>
      <c r="F235" s="140"/>
      <c r="G235" s="140"/>
      <c r="H235" s="140"/>
      <c r="I235" s="144"/>
      <c r="J235" s="68" t="s">
        <v>26</v>
      </c>
      <c r="K235" s="68" t="s">
        <v>23</v>
      </c>
      <c r="L235" s="69">
        <f>432000/L232</f>
        <v>185.08997429305913</v>
      </c>
      <c r="M235" s="40"/>
      <c r="N235" s="160" t="s">
        <v>152</v>
      </c>
      <c r="O235" s="160"/>
      <c r="P235" s="153">
        <f>L235</f>
        <v>185.08997429305913</v>
      </c>
      <c r="Q235" s="153"/>
    </row>
    <row r="236" spans="1:17" ht="23.25" customHeight="1">
      <c r="A236" s="129" t="s">
        <v>21</v>
      </c>
      <c r="B236" s="130"/>
      <c r="C236" s="130"/>
      <c r="D236" s="130"/>
      <c r="E236" s="130"/>
      <c r="F236" s="130"/>
      <c r="G236" s="130"/>
      <c r="H236" s="130"/>
      <c r="I236" s="130"/>
      <c r="J236" s="130"/>
      <c r="K236" s="130"/>
      <c r="L236" s="130"/>
      <c r="M236" s="130"/>
      <c r="N236" s="130"/>
      <c r="O236" s="130"/>
      <c r="P236" s="130"/>
      <c r="Q236" s="131"/>
    </row>
    <row r="237" spans="1:17" ht="42" customHeight="1">
      <c r="A237" s="158" t="s">
        <v>37</v>
      </c>
      <c r="B237" s="159"/>
      <c r="C237" s="139" t="s">
        <v>240</v>
      </c>
      <c r="D237" s="140"/>
      <c r="E237" s="140"/>
      <c r="F237" s="140"/>
      <c r="G237" s="140"/>
      <c r="H237" s="140"/>
      <c r="I237" s="144"/>
      <c r="J237" s="65" t="s">
        <v>24</v>
      </c>
      <c r="K237" s="65" t="s">
        <v>23</v>
      </c>
      <c r="L237" s="59">
        <v>100</v>
      </c>
      <c r="M237" s="40"/>
      <c r="N237" s="160" t="s">
        <v>152</v>
      </c>
      <c r="O237" s="160"/>
      <c r="P237" s="125">
        <v>100</v>
      </c>
      <c r="Q237" s="126"/>
    </row>
    <row r="238" spans="1:17" ht="22.5" customHeight="1">
      <c r="A238" s="1"/>
      <c r="B238" s="1"/>
      <c r="C238" s="1"/>
      <c r="D238" s="1"/>
      <c r="E238" s="1"/>
      <c r="F238" s="1"/>
      <c r="G238" s="1"/>
      <c r="H238" s="1"/>
      <c r="I238" s="1"/>
      <c r="J238" s="1"/>
      <c r="K238" s="1"/>
      <c r="L238" s="1"/>
      <c r="M238" s="1"/>
      <c r="N238" s="1"/>
      <c r="O238" s="1"/>
      <c r="P238" s="1"/>
      <c r="Q238" s="1"/>
    </row>
    <row r="239" spans="1:17" ht="18.75">
      <c r="A239" s="41" t="s">
        <v>73</v>
      </c>
      <c r="B239" s="42"/>
      <c r="C239" s="42"/>
      <c r="D239" s="42"/>
      <c r="E239" s="42"/>
      <c r="F239" s="42"/>
      <c r="G239" s="42"/>
      <c r="H239" s="42"/>
      <c r="I239" s="29"/>
      <c r="J239" s="29"/>
      <c r="K239" s="29"/>
      <c r="L239" s="29"/>
      <c r="M239" s="29"/>
      <c r="N239" s="29"/>
      <c r="O239" s="29"/>
      <c r="P239" s="1"/>
      <c r="Q239" s="1"/>
    </row>
    <row r="240" spans="1:17" ht="18.75">
      <c r="A240" s="41" t="s">
        <v>128</v>
      </c>
      <c r="B240" s="42"/>
      <c r="C240" s="42"/>
      <c r="D240" s="42"/>
      <c r="E240" s="42"/>
      <c r="F240" s="42"/>
      <c r="G240" s="42"/>
      <c r="H240" s="42"/>
      <c r="I240" s="29"/>
      <c r="J240" s="29"/>
      <c r="K240" s="29"/>
      <c r="L240" s="29"/>
      <c r="M240" s="29"/>
      <c r="N240" s="29"/>
      <c r="O240" s="29"/>
      <c r="P240" s="1"/>
      <c r="Q240" s="1"/>
    </row>
    <row r="241" spans="1:17" ht="18.75">
      <c r="A241" s="43" t="s">
        <v>245</v>
      </c>
      <c r="B241" s="43"/>
      <c r="C241" s="43"/>
      <c r="D241" s="43"/>
      <c r="E241" s="43"/>
      <c r="F241" s="43"/>
      <c r="G241" s="43"/>
      <c r="H241" s="43"/>
      <c r="I241" s="43"/>
      <c r="J241" s="43"/>
      <c r="K241" s="43"/>
      <c r="L241" s="43"/>
      <c r="M241" s="43"/>
      <c r="N241" s="43"/>
      <c r="O241" s="44"/>
      <c r="P241" s="44"/>
      <c r="Q241" s="43"/>
    </row>
    <row r="242" spans="1:17" ht="18.75">
      <c r="A242" s="43" t="s">
        <v>206</v>
      </c>
      <c r="B242" s="43"/>
      <c r="C242" s="43"/>
      <c r="D242" s="43"/>
      <c r="E242" s="43"/>
      <c r="F242" s="43"/>
      <c r="G242" s="43"/>
      <c r="H242" s="43"/>
      <c r="I242" s="45"/>
      <c r="J242" s="45"/>
      <c r="K242" s="46" t="s">
        <v>246</v>
      </c>
      <c r="L242" s="47"/>
      <c r="M242" s="46"/>
      <c r="N242" s="43"/>
      <c r="O242" s="44"/>
      <c r="P242" s="44"/>
      <c r="Q242" s="48"/>
    </row>
    <row r="243" spans="1:17" ht="18.75">
      <c r="A243" s="49" t="s">
        <v>207</v>
      </c>
      <c r="B243" s="50"/>
      <c r="C243" s="50"/>
      <c r="D243" s="50"/>
      <c r="E243" s="50"/>
      <c r="F243" s="50"/>
      <c r="G243" s="50"/>
      <c r="H243" s="50"/>
      <c r="I243" s="44" t="s">
        <v>208</v>
      </c>
      <c r="J243" s="44"/>
      <c r="K243" s="44" t="s">
        <v>209</v>
      </c>
      <c r="L243" s="44"/>
      <c r="M243" s="51"/>
      <c r="N243" s="50"/>
      <c r="O243" s="44"/>
      <c r="P243" s="44"/>
      <c r="Q243" s="43"/>
    </row>
    <row r="244" spans="1:17" ht="18.75">
      <c r="A244" s="43" t="s">
        <v>196</v>
      </c>
      <c r="B244" s="44"/>
      <c r="C244" s="44"/>
      <c r="D244" s="44"/>
      <c r="E244" s="44"/>
      <c r="F244" s="44"/>
      <c r="G244" s="44"/>
      <c r="H244" s="44"/>
      <c r="I244" s="44"/>
      <c r="J244" s="44"/>
      <c r="K244" s="44"/>
      <c r="L244" s="44"/>
      <c r="M244" s="44"/>
      <c r="N244" s="44"/>
      <c r="O244" s="44"/>
      <c r="P244" s="43"/>
      <c r="Q244" s="43"/>
    </row>
    <row r="245" spans="1:17" ht="18.75">
      <c r="A245" s="43" t="s">
        <v>74</v>
      </c>
      <c r="B245" s="44"/>
      <c r="C245" s="44"/>
      <c r="D245" s="44"/>
      <c r="E245" s="44"/>
      <c r="F245" s="44"/>
      <c r="G245" s="44"/>
      <c r="H245" s="44"/>
      <c r="I245" s="44"/>
      <c r="J245" s="44"/>
      <c r="K245" s="44"/>
      <c r="L245" s="44"/>
      <c r="M245" s="44"/>
      <c r="N245" s="44"/>
      <c r="O245" s="44"/>
      <c r="P245" s="43"/>
      <c r="Q245" s="43"/>
    </row>
    <row r="246" spans="1:17" ht="18.75" customHeight="1">
      <c r="A246" s="43" t="s">
        <v>75</v>
      </c>
      <c r="B246" s="44"/>
      <c r="C246" s="44"/>
      <c r="D246" s="44"/>
      <c r="E246" s="44"/>
      <c r="F246" s="44"/>
      <c r="G246" s="44"/>
      <c r="H246" s="44"/>
      <c r="I246" s="44"/>
      <c r="J246" s="44"/>
      <c r="K246" s="44"/>
      <c r="L246" s="44"/>
      <c r="M246" s="44"/>
      <c r="N246" s="44"/>
      <c r="O246" s="44"/>
      <c r="P246" s="43"/>
      <c r="Q246" s="43"/>
    </row>
    <row r="247" spans="1:17" ht="18.75" customHeight="1">
      <c r="A247" s="292" t="s">
        <v>129</v>
      </c>
      <c r="B247" s="292"/>
      <c r="C247" s="292"/>
      <c r="D247" s="292"/>
      <c r="E247" s="292"/>
      <c r="F247" s="292"/>
      <c r="G247" s="292"/>
      <c r="H247" s="44"/>
      <c r="I247" s="44"/>
      <c r="J247" s="44"/>
      <c r="K247" s="44"/>
      <c r="L247" s="44"/>
      <c r="M247" s="44"/>
      <c r="N247" s="44"/>
      <c r="O247" s="44"/>
      <c r="P247" s="43"/>
      <c r="Q247" s="52"/>
    </row>
    <row r="248" spans="1:17" ht="18.75">
      <c r="A248" s="43" t="s">
        <v>213</v>
      </c>
      <c r="B248" s="44"/>
      <c r="C248" s="44"/>
      <c r="D248" s="44"/>
      <c r="E248" s="44"/>
      <c r="F248" s="44"/>
      <c r="G248" s="44"/>
      <c r="H248" s="44"/>
      <c r="I248" s="53"/>
      <c r="J248" s="53"/>
      <c r="K248" s="53"/>
      <c r="L248" s="53"/>
      <c r="M248" s="53"/>
      <c r="N248" s="53"/>
      <c r="O248" s="44"/>
      <c r="P248" s="52"/>
      <c r="Q248" s="54"/>
    </row>
    <row r="249" spans="1:17" ht="18.75">
      <c r="A249" s="52" t="s">
        <v>211</v>
      </c>
      <c r="B249" s="44"/>
      <c r="C249" s="44"/>
      <c r="D249" s="44"/>
      <c r="E249" s="44"/>
      <c r="F249" s="44"/>
      <c r="G249" s="44"/>
      <c r="H249" s="44"/>
      <c r="I249" s="45"/>
      <c r="J249" s="45"/>
      <c r="K249" s="46" t="s">
        <v>214</v>
      </c>
      <c r="L249" s="47"/>
      <c r="M249" s="46"/>
      <c r="N249" s="51"/>
      <c r="O249" s="51"/>
      <c r="P249" s="55"/>
      <c r="Q249" s="56"/>
    </row>
    <row r="250" spans="1:17" ht="18.75">
      <c r="A250" s="54" t="s">
        <v>210</v>
      </c>
      <c r="B250" s="44"/>
      <c r="C250" s="44"/>
      <c r="D250" s="44"/>
      <c r="E250" s="44"/>
      <c r="F250" s="44"/>
      <c r="G250" s="44"/>
      <c r="H250" s="44"/>
      <c r="I250" s="44" t="s">
        <v>208</v>
      </c>
      <c r="J250" s="44"/>
      <c r="K250" s="44" t="s">
        <v>209</v>
      </c>
      <c r="L250" s="44"/>
      <c r="M250" s="51"/>
      <c r="N250" s="51"/>
      <c r="O250" s="51"/>
      <c r="P250" s="44"/>
      <c r="Q250" s="56"/>
    </row>
    <row r="251" spans="1:17" ht="18.75">
      <c r="A251" s="48" t="s">
        <v>130</v>
      </c>
      <c r="B251" s="44"/>
      <c r="C251" s="44"/>
      <c r="D251" s="44"/>
      <c r="E251" s="44"/>
      <c r="F251" s="44"/>
      <c r="G251" s="44"/>
      <c r="H251" s="44"/>
      <c r="I251" s="44"/>
      <c r="J251" s="44"/>
      <c r="K251" s="44"/>
      <c r="L251" s="44"/>
      <c r="M251" s="44"/>
      <c r="N251" s="44"/>
      <c r="O251" s="44"/>
      <c r="P251" s="57"/>
      <c r="Q251" s="56"/>
    </row>
    <row r="252" spans="1:17" ht="18.75">
      <c r="A252" s="58" t="s">
        <v>76</v>
      </c>
      <c r="B252" s="44"/>
      <c r="C252" s="44"/>
      <c r="D252" s="44"/>
      <c r="E252" s="44"/>
      <c r="F252" s="44"/>
      <c r="G252" s="44"/>
      <c r="H252" s="44"/>
      <c r="I252" s="44"/>
      <c r="J252" s="44"/>
      <c r="K252" s="44"/>
      <c r="L252" s="44"/>
      <c r="M252" s="44"/>
      <c r="N252" s="44"/>
      <c r="O252" s="44"/>
      <c r="P252" s="56"/>
      <c r="Q252" s="56"/>
    </row>
  </sheetData>
  <sheetProtection/>
  <mergeCells count="617">
    <mergeCell ref="A237:B237"/>
    <mergeCell ref="N237:O237"/>
    <mergeCell ref="P237:Q237"/>
    <mergeCell ref="A201:B201"/>
    <mergeCell ref="P201:Q201"/>
    <mergeCell ref="C201:I201"/>
    <mergeCell ref="A236:Q236"/>
    <mergeCell ref="A233:Q233"/>
    <mergeCell ref="A234:B234"/>
    <mergeCell ref="N234:O234"/>
    <mergeCell ref="P234:Q234"/>
    <mergeCell ref="A235:B235"/>
    <mergeCell ref="N235:O235"/>
    <mergeCell ref="A231:B231"/>
    <mergeCell ref="C231:I231"/>
    <mergeCell ref="N231:O231"/>
    <mergeCell ref="P231:Q231"/>
    <mergeCell ref="A232:B232"/>
    <mergeCell ref="C232:I232"/>
    <mergeCell ref="N232:O232"/>
    <mergeCell ref="P232:Q232"/>
    <mergeCell ref="A247:G247"/>
    <mergeCell ref="A229:B229"/>
    <mergeCell ref="C229:I229"/>
    <mergeCell ref="A198:Q198"/>
    <mergeCell ref="C112:I112"/>
    <mergeCell ref="C234:I234"/>
    <mergeCell ref="C235:I235"/>
    <mergeCell ref="C237:I237"/>
    <mergeCell ref="P235:Q235"/>
    <mergeCell ref="A230:Q230"/>
    <mergeCell ref="P182:Q182"/>
    <mergeCell ref="P179:Q179"/>
    <mergeCell ref="N112:O112"/>
    <mergeCell ref="P112:Q112"/>
    <mergeCell ref="A104:Q104"/>
    <mergeCell ref="C108:I108"/>
    <mergeCell ref="M178:O178"/>
    <mergeCell ref="C174:I174"/>
    <mergeCell ref="M128:O128"/>
    <mergeCell ref="C165:I165"/>
    <mergeCell ref="C78:K78"/>
    <mergeCell ref="A90:B90"/>
    <mergeCell ref="A89:Q89"/>
    <mergeCell ref="M91:O91"/>
    <mergeCell ref="P92:Q92"/>
    <mergeCell ref="P106:Q106"/>
    <mergeCell ref="P96:Q96"/>
    <mergeCell ref="M94:O94"/>
    <mergeCell ref="A93:Q93"/>
    <mergeCell ref="M169:O169"/>
    <mergeCell ref="A175:B175"/>
    <mergeCell ref="P171:Q171"/>
    <mergeCell ref="A171:B171"/>
    <mergeCell ref="C178:I178"/>
    <mergeCell ref="P77:Q77"/>
    <mergeCell ref="C90:I90"/>
    <mergeCell ref="M97:O97"/>
    <mergeCell ref="P105:Q105"/>
    <mergeCell ref="A165:B165"/>
    <mergeCell ref="B40:Q40"/>
    <mergeCell ref="C92:I92"/>
    <mergeCell ref="A52:B52"/>
    <mergeCell ref="A62:B62"/>
    <mergeCell ref="B33:Q33"/>
    <mergeCell ref="B32:Q32"/>
    <mergeCell ref="B36:Q36"/>
    <mergeCell ref="B44:Q44"/>
    <mergeCell ref="P80:Q80"/>
    <mergeCell ref="C64:Q64"/>
    <mergeCell ref="B35:Q35"/>
    <mergeCell ref="B38:Q38"/>
    <mergeCell ref="A20:D20"/>
    <mergeCell ref="E20:G20"/>
    <mergeCell ref="H20:I20"/>
    <mergeCell ref="K20:N20"/>
    <mergeCell ref="B34:Q34"/>
    <mergeCell ref="B30:Q30"/>
    <mergeCell ref="B31:Q31"/>
    <mergeCell ref="A18:D18"/>
    <mergeCell ref="J9:N9"/>
    <mergeCell ref="A16:D16"/>
    <mergeCell ref="B17:C17"/>
    <mergeCell ref="B24:Q24"/>
    <mergeCell ref="A13:Q13"/>
    <mergeCell ref="B15:C15"/>
    <mergeCell ref="E17:Q17"/>
    <mergeCell ref="K19:N19"/>
    <mergeCell ref="E15:Q15"/>
    <mergeCell ref="A12:Q12"/>
    <mergeCell ref="E16:Q16"/>
    <mergeCell ref="B48:Q48"/>
    <mergeCell ref="A50:B50"/>
    <mergeCell ref="B57:R57"/>
    <mergeCell ref="A75:B75"/>
    <mergeCell ref="B58:Q58"/>
    <mergeCell ref="C60:Q60"/>
    <mergeCell ref="A60:B60"/>
    <mergeCell ref="B45:Q45"/>
    <mergeCell ref="E19:G19"/>
    <mergeCell ref="O19:P19"/>
    <mergeCell ref="A92:B92"/>
    <mergeCell ref="C91:I91"/>
    <mergeCell ref="P91:Q91"/>
    <mergeCell ref="B19:C19"/>
    <mergeCell ref="B41:Q41"/>
    <mergeCell ref="C52:Q52"/>
    <mergeCell ref="H19:I19"/>
    <mergeCell ref="A51:B51"/>
    <mergeCell ref="J2:N2"/>
    <mergeCell ref="J3:N3"/>
    <mergeCell ref="J5:N5"/>
    <mergeCell ref="J7:Q7"/>
    <mergeCell ref="E18:Q18"/>
    <mergeCell ref="C94:I94"/>
    <mergeCell ref="B39:Q39"/>
    <mergeCell ref="B42:Q42"/>
    <mergeCell ref="C50:Q50"/>
    <mergeCell ref="B22:Q22"/>
    <mergeCell ref="C171:I171"/>
    <mergeCell ref="P102:Q102"/>
    <mergeCell ref="C100:I100"/>
    <mergeCell ref="A94:B94"/>
    <mergeCell ref="M102:O102"/>
    <mergeCell ref="C97:I97"/>
    <mergeCell ref="A97:B97"/>
    <mergeCell ref="P94:Q94"/>
    <mergeCell ref="M95:O95"/>
    <mergeCell ref="A101:Q101"/>
    <mergeCell ref="P161:Q161"/>
    <mergeCell ref="A194:B194"/>
    <mergeCell ref="M192:O192"/>
    <mergeCell ref="C190:I190"/>
    <mergeCell ref="M183:O183"/>
    <mergeCell ref="C192:I192"/>
    <mergeCell ref="A173:B173"/>
    <mergeCell ref="P169:Q169"/>
    <mergeCell ref="M172:O172"/>
    <mergeCell ref="C172:I172"/>
    <mergeCell ref="C188:I188"/>
    <mergeCell ref="C193:I193"/>
    <mergeCell ref="A187:Q187"/>
    <mergeCell ref="A191:B191"/>
    <mergeCell ref="M191:O191"/>
    <mergeCell ref="A190:B190"/>
    <mergeCell ref="P190:Q190"/>
    <mergeCell ref="C191:I191"/>
    <mergeCell ref="C184:I184"/>
    <mergeCell ref="C189:I189"/>
    <mergeCell ref="A189:B189"/>
    <mergeCell ref="M189:O189"/>
    <mergeCell ref="M186:O186"/>
    <mergeCell ref="A183:B183"/>
    <mergeCell ref="A188:B188"/>
    <mergeCell ref="C183:I183"/>
    <mergeCell ref="C186:I186"/>
    <mergeCell ref="A185:B185"/>
    <mergeCell ref="A182:B182"/>
    <mergeCell ref="M181:O181"/>
    <mergeCell ref="A172:B172"/>
    <mergeCell ref="A178:B178"/>
    <mergeCell ref="A181:B181"/>
    <mergeCell ref="M179:O179"/>
    <mergeCell ref="A179:B179"/>
    <mergeCell ref="C179:I179"/>
    <mergeCell ref="C182:I182"/>
    <mergeCell ref="C176:I176"/>
    <mergeCell ref="C169:I169"/>
    <mergeCell ref="A177:Q177"/>
    <mergeCell ref="C175:I175"/>
    <mergeCell ref="P175:Q175"/>
    <mergeCell ref="A53:B53"/>
    <mergeCell ref="C53:Q53"/>
    <mergeCell ref="A55:B55"/>
    <mergeCell ref="C55:Q55"/>
    <mergeCell ref="A155:B155"/>
    <mergeCell ref="C109:I109"/>
    <mergeCell ref="B43:Q43"/>
    <mergeCell ref="B46:Q46"/>
    <mergeCell ref="C51:Q51"/>
    <mergeCell ref="A54:B54"/>
    <mergeCell ref="C54:Q54"/>
    <mergeCell ref="A154:B154"/>
    <mergeCell ref="P140:Q140"/>
    <mergeCell ref="C111:I111"/>
    <mergeCell ref="C102:I102"/>
    <mergeCell ref="C76:K76"/>
    <mergeCell ref="C69:I69"/>
    <mergeCell ref="L71:M71"/>
    <mergeCell ref="P159:Q159"/>
    <mergeCell ref="M158:O158"/>
    <mergeCell ref="A88:Q88"/>
    <mergeCell ref="L76:M76"/>
    <mergeCell ref="P76:Q76"/>
    <mergeCell ref="J71:K71"/>
    <mergeCell ref="N70:O70"/>
    <mergeCell ref="A157:B157"/>
    <mergeCell ref="A159:B159"/>
    <mergeCell ref="N76:O76"/>
    <mergeCell ref="A109:B109"/>
    <mergeCell ref="A111:B111"/>
    <mergeCell ref="C96:I96"/>
    <mergeCell ref="C70:I70"/>
    <mergeCell ref="J70:K70"/>
    <mergeCell ref="L67:M68"/>
    <mergeCell ref="N67:O68"/>
    <mergeCell ref="P69:Q69"/>
    <mergeCell ref="L70:M70"/>
    <mergeCell ref="N71:O71"/>
    <mergeCell ref="N75:O75"/>
    <mergeCell ref="P67:Q68"/>
    <mergeCell ref="P70:Q70"/>
    <mergeCell ref="L69:M69"/>
    <mergeCell ref="N69:O69"/>
    <mergeCell ref="P166:Q166"/>
    <mergeCell ref="A174:B174"/>
    <mergeCell ref="A158:B158"/>
    <mergeCell ref="C157:I157"/>
    <mergeCell ref="M168:O168"/>
    <mergeCell ref="C168:I168"/>
    <mergeCell ref="M160:O160"/>
    <mergeCell ref="M157:O157"/>
    <mergeCell ref="C166:I166"/>
    <mergeCell ref="N165:O165"/>
    <mergeCell ref="A103:Q103"/>
    <mergeCell ref="A110:B110"/>
    <mergeCell ref="A176:B176"/>
    <mergeCell ref="C160:I160"/>
    <mergeCell ref="A168:B168"/>
    <mergeCell ref="P100:Q100"/>
    <mergeCell ref="P172:Q172"/>
    <mergeCell ref="P160:Q160"/>
    <mergeCell ref="A151:Q151"/>
    <mergeCell ref="P157:Q157"/>
    <mergeCell ref="A102:B102"/>
    <mergeCell ref="A95:B95"/>
    <mergeCell ref="C99:I99"/>
    <mergeCell ref="C95:I95"/>
    <mergeCell ref="M96:O96"/>
    <mergeCell ref="P99:Q99"/>
    <mergeCell ref="A99:B99"/>
    <mergeCell ref="M99:O99"/>
    <mergeCell ref="A220:B220"/>
    <mergeCell ref="C220:I220"/>
    <mergeCell ref="M220:O220"/>
    <mergeCell ref="A184:B184"/>
    <mergeCell ref="P192:Q192"/>
    <mergeCell ref="A192:B192"/>
    <mergeCell ref="P194:Q194"/>
    <mergeCell ref="P189:Q189"/>
    <mergeCell ref="M193:O193"/>
    <mergeCell ref="A186:B186"/>
    <mergeCell ref="P155:Q155"/>
    <mergeCell ref="M155:O155"/>
    <mergeCell ref="P114:Q114"/>
    <mergeCell ref="C142:I142"/>
    <mergeCell ref="M120:O120"/>
    <mergeCell ref="C155:I155"/>
    <mergeCell ref="C154:I154"/>
    <mergeCell ref="M150:O150"/>
    <mergeCell ref="P150:Q150"/>
    <mergeCell ref="P121:Q121"/>
    <mergeCell ref="A106:B106"/>
    <mergeCell ref="P154:Q154"/>
    <mergeCell ref="P107:Q107"/>
    <mergeCell ref="P108:Q108"/>
    <mergeCell ref="P109:Q109"/>
    <mergeCell ref="M114:O114"/>
    <mergeCell ref="M121:O121"/>
    <mergeCell ref="M110:O110"/>
    <mergeCell ref="M109:O109"/>
    <mergeCell ref="M111:O111"/>
    <mergeCell ref="P111:Q111"/>
    <mergeCell ref="P110:Q110"/>
    <mergeCell ref="C120:I120"/>
    <mergeCell ref="A143:B143"/>
    <mergeCell ref="M118:O118"/>
    <mergeCell ref="M105:O105"/>
    <mergeCell ref="M107:O107"/>
    <mergeCell ref="M127:O127"/>
    <mergeCell ref="A105:B105"/>
    <mergeCell ref="A108:B108"/>
    <mergeCell ref="C110:I110"/>
    <mergeCell ref="C106:I106"/>
    <mergeCell ref="A121:B121"/>
    <mergeCell ref="C128:I128"/>
    <mergeCell ref="C147:I147"/>
    <mergeCell ref="M140:O140"/>
    <mergeCell ref="C140:I140"/>
    <mergeCell ref="A140:B140"/>
    <mergeCell ref="C143:I143"/>
    <mergeCell ref="C121:I121"/>
    <mergeCell ref="A160:B160"/>
    <mergeCell ref="A161:B161"/>
    <mergeCell ref="M175:O175"/>
    <mergeCell ref="M174:O174"/>
    <mergeCell ref="A150:B150"/>
    <mergeCell ref="M159:O159"/>
    <mergeCell ref="M161:O161"/>
    <mergeCell ref="M154:O154"/>
    <mergeCell ref="A169:B169"/>
    <mergeCell ref="C150:I150"/>
    <mergeCell ref="M182:O182"/>
    <mergeCell ref="P178:Q178"/>
    <mergeCell ref="L164:M164"/>
    <mergeCell ref="P164:Q164"/>
    <mergeCell ref="P174:Q174"/>
    <mergeCell ref="L166:M166"/>
    <mergeCell ref="N164:O164"/>
    <mergeCell ref="M176:O176"/>
    <mergeCell ref="P165:Q165"/>
    <mergeCell ref="P181:Q181"/>
    <mergeCell ref="P224:Q224"/>
    <mergeCell ref="P195:Q195"/>
    <mergeCell ref="A225:Q225"/>
    <mergeCell ref="C222:I222"/>
    <mergeCell ref="M224:O224"/>
    <mergeCell ref="A197:Q197"/>
    <mergeCell ref="M222:O222"/>
    <mergeCell ref="P222:Q222"/>
    <mergeCell ref="A199:Q199"/>
    <mergeCell ref="C200:I200"/>
    <mergeCell ref="A219:Q219"/>
    <mergeCell ref="C107:I107"/>
    <mergeCell ref="A107:B107"/>
    <mergeCell ref="A218:Q218"/>
    <mergeCell ref="C145:I145"/>
    <mergeCell ref="A152:Q152"/>
    <mergeCell ref="A207:Q207"/>
    <mergeCell ref="A200:B200"/>
    <mergeCell ref="A205:Q205"/>
    <mergeCell ref="P186:Q186"/>
    <mergeCell ref="A226:B226"/>
    <mergeCell ref="C226:I226"/>
    <mergeCell ref="M226:O226"/>
    <mergeCell ref="P226:Q226"/>
    <mergeCell ref="A223:Q223"/>
    <mergeCell ref="P220:Q220"/>
    <mergeCell ref="A224:B224"/>
    <mergeCell ref="C224:I224"/>
    <mergeCell ref="A221:Q221"/>
    <mergeCell ref="A222:B222"/>
    <mergeCell ref="P90:Q90"/>
    <mergeCell ref="M90:O90"/>
    <mergeCell ref="A91:B91"/>
    <mergeCell ref="M92:O92"/>
    <mergeCell ref="P97:Q97"/>
    <mergeCell ref="A98:Q98"/>
    <mergeCell ref="P95:Q95"/>
    <mergeCell ref="A96:B96"/>
    <mergeCell ref="A67:B68"/>
    <mergeCell ref="J69:K69"/>
    <mergeCell ref="A71:I71"/>
    <mergeCell ref="A85:B86"/>
    <mergeCell ref="J67:K68"/>
    <mergeCell ref="A69:B69"/>
    <mergeCell ref="A81:B81"/>
    <mergeCell ref="A77:B77"/>
    <mergeCell ref="C80:K80"/>
    <mergeCell ref="C67:I68"/>
    <mergeCell ref="P78:Q78"/>
    <mergeCell ref="P79:Q79"/>
    <mergeCell ref="N80:O80"/>
    <mergeCell ref="C87:I87"/>
    <mergeCell ref="N77:O77"/>
    <mergeCell ref="M87:O87"/>
    <mergeCell ref="N85:O86"/>
    <mergeCell ref="L77:M77"/>
    <mergeCell ref="L78:M78"/>
    <mergeCell ref="C77:K77"/>
    <mergeCell ref="N78:O78"/>
    <mergeCell ref="A78:B78"/>
    <mergeCell ref="L82:M82"/>
    <mergeCell ref="L85:L86"/>
    <mergeCell ref="N79:O79"/>
    <mergeCell ref="A80:B80"/>
    <mergeCell ref="J85:J86"/>
    <mergeCell ref="C85:I86"/>
    <mergeCell ref="P87:Q87"/>
    <mergeCell ref="A87:B87"/>
    <mergeCell ref="P81:Q81"/>
    <mergeCell ref="P85:Q86"/>
    <mergeCell ref="N82:O82"/>
    <mergeCell ref="A82:K82"/>
    <mergeCell ref="C81:K81"/>
    <mergeCell ref="N81:O81"/>
    <mergeCell ref="K85:K86"/>
    <mergeCell ref="P82:Q82"/>
    <mergeCell ref="C105:I105"/>
    <mergeCell ref="M108:O108"/>
    <mergeCell ref="M106:O106"/>
    <mergeCell ref="A79:B79"/>
    <mergeCell ref="C79:K79"/>
    <mergeCell ref="L80:M80"/>
    <mergeCell ref="L79:M79"/>
    <mergeCell ref="L81:M81"/>
    <mergeCell ref="A100:B100"/>
    <mergeCell ref="M100:O100"/>
    <mergeCell ref="P185:Q185"/>
    <mergeCell ref="C181:I181"/>
    <mergeCell ref="C194:I194"/>
    <mergeCell ref="C185:I185"/>
    <mergeCell ref="C173:I173"/>
    <mergeCell ref="P142:Q142"/>
    <mergeCell ref="A149:Q149"/>
    <mergeCell ref="P183:Q183"/>
    <mergeCell ref="P173:Q173"/>
    <mergeCell ref="P153:Q153"/>
    <mergeCell ref="C211:I211"/>
    <mergeCell ref="A167:Q167"/>
    <mergeCell ref="C161:I161"/>
    <mergeCell ref="P158:Q158"/>
    <mergeCell ref="P206:Q206"/>
    <mergeCell ref="A203:Q203"/>
    <mergeCell ref="M204:O204"/>
    <mergeCell ref="P204:Q204"/>
    <mergeCell ref="P184:Q184"/>
    <mergeCell ref="M171:O171"/>
    <mergeCell ref="C208:I208"/>
    <mergeCell ref="A211:B211"/>
    <mergeCell ref="A202:B202"/>
    <mergeCell ref="P213:Q213"/>
    <mergeCell ref="M208:O208"/>
    <mergeCell ref="M206:O206"/>
    <mergeCell ref="P211:Q211"/>
    <mergeCell ref="A209:Q209"/>
    <mergeCell ref="A210:Q210"/>
    <mergeCell ref="M211:O211"/>
    <mergeCell ref="A196:B196"/>
    <mergeCell ref="C213:I213"/>
    <mergeCell ref="M213:O213"/>
    <mergeCell ref="P208:Q208"/>
    <mergeCell ref="P200:Q200"/>
    <mergeCell ref="C202:I202"/>
    <mergeCell ref="A213:B213"/>
    <mergeCell ref="M200:O200"/>
    <mergeCell ref="C204:I204"/>
    <mergeCell ref="P202:Q202"/>
    <mergeCell ref="A124:B124"/>
    <mergeCell ref="M196:O196"/>
    <mergeCell ref="P196:Q196"/>
    <mergeCell ref="P147:Q147"/>
    <mergeCell ref="P148:Q148"/>
    <mergeCell ref="M122:O122"/>
    <mergeCell ref="A127:B127"/>
    <mergeCell ref="M153:O153"/>
    <mergeCell ref="N148:O148"/>
    <mergeCell ref="C153:I153"/>
    <mergeCell ref="A130:B130"/>
    <mergeCell ref="A142:B142"/>
    <mergeCell ref="A141:Q141"/>
    <mergeCell ref="P133:Q133"/>
    <mergeCell ref="M139:O139"/>
    <mergeCell ref="P146:Q146"/>
    <mergeCell ref="P143:Q143"/>
    <mergeCell ref="P130:Q130"/>
    <mergeCell ref="P132:Q132"/>
    <mergeCell ref="C134:I134"/>
    <mergeCell ref="P137:Q137"/>
    <mergeCell ref="C125:I125"/>
    <mergeCell ref="P125:Q125"/>
    <mergeCell ref="P126:Q126"/>
    <mergeCell ref="P135:Q135"/>
    <mergeCell ref="C127:I127"/>
    <mergeCell ref="P129:Q129"/>
    <mergeCell ref="P128:Q128"/>
    <mergeCell ref="P127:Q127"/>
    <mergeCell ref="M162:O162"/>
    <mergeCell ref="P162:Q162"/>
    <mergeCell ref="A144:B144"/>
    <mergeCell ref="C159:I159"/>
    <mergeCell ref="A153:B153"/>
    <mergeCell ref="A148:B148"/>
    <mergeCell ref="A146:B146"/>
    <mergeCell ref="C158:I158"/>
    <mergeCell ref="C148:I148"/>
    <mergeCell ref="L148:M148"/>
    <mergeCell ref="A147:B147"/>
    <mergeCell ref="A145:B145"/>
    <mergeCell ref="P139:Q139"/>
    <mergeCell ref="P144:Q144"/>
    <mergeCell ref="P145:Q145"/>
    <mergeCell ref="N143:O143"/>
    <mergeCell ref="C144:I144"/>
    <mergeCell ref="C139:I139"/>
    <mergeCell ref="N146:O146"/>
    <mergeCell ref="N145:O145"/>
    <mergeCell ref="P120:Q120"/>
    <mergeCell ref="P122:Q122"/>
    <mergeCell ref="P119:Q119"/>
    <mergeCell ref="A113:Q113"/>
    <mergeCell ref="C114:I114"/>
    <mergeCell ref="M117:O117"/>
    <mergeCell ref="M115:O115"/>
    <mergeCell ref="P116:Q116"/>
    <mergeCell ref="P117:Q117"/>
    <mergeCell ref="P115:Q115"/>
    <mergeCell ref="C116:I116"/>
    <mergeCell ref="C115:I115"/>
    <mergeCell ref="A114:B114"/>
    <mergeCell ref="P118:Q118"/>
    <mergeCell ref="M116:O116"/>
    <mergeCell ref="C118:I118"/>
    <mergeCell ref="C117:I117"/>
    <mergeCell ref="P131:Q131"/>
    <mergeCell ref="C122:I122"/>
    <mergeCell ref="P124:Q124"/>
    <mergeCell ref="M124:O124"/>
    <mergeCell ref="C126:I126"/>
    <mergeCell ref="C124:I124"/>
    <mergeCell ref="M125:O125"/>
    <mergeCell ref="P123:Q123"/>
    <mergeCell ref="C123:I123"/>
    <mergeCell ref="M123:O123"/>
    <mergeCell ref="C138:I138"/>
    <mergeCell ref="M132:O132"/>
    <mergeCell ref="C132:I132"/>
    <mergeCell ref="C129:I129"/>
    <mergeCell ref="C131:I131"/>
    <mergeCell ref="M131:O131"/>
    <mergeCell ref="M129:O129"/>
    <mergeCell ref="M137:O137"/>
    <mergeCell ref="C146:I146"/>
    <mergeCell ref="P138:Q138"/>
    <mergeCell ref="P134:Q134"/>
    <mergeCell ref="C133:I133"/>
    <mergeCell ref="C135:I135"/>
    <mergeCell ref="P136:Q136"/>
    <mergeCell ref="C137:I137"/>
    <mergeCell ref="M138:O138"/>
    <mergeCell ref="C136:I136"/>
    <mergeCell ref="A208:B208"/>
    <mergeCell ref="A163:B163"/>
    <mergeCell ref="A204:B204"/>
    <mergeCell ref="A206:B206"/>
    <mergeCell ref="A137:B137"/>
    <mergeCell ref="M130:O130"/>
    <mergeCell ref="N147:O147"/>
    <mergeCell ref="N142:O142"/>
    <mergeCell ref="M134:O134"/>
    <mergeCell ref="M135:O135"/>
    <mergeCell ref="P217:Q217"/>
    <mergeCell ref="A214:Q214"/>
    <mergeCell ref="A216:Q216"/>
    <mergeCell ref="C215:I215"/>
    <mergeCell ref="M215:O215"/>
    <mergeCell ref="P215:Q215"/>
    <mergeCell ref="M217:O217"/>
    <mergeCell ref="A212:Q212"/>
    <mergeCell ref="A215:B215"/>
    <mergeCell ref="P188:Q188"/>
    <mergeCell ref="C195:I195"/>
    <mergeCell ref="M194:O194"/>
    <mergeCell ref="A217:B217"/>
    <mergeCell ref="C217:I217"/>
    <mergeCell ref="C196:I196"/>
    <mergeCell ref="C206:I206"/>
    <mergeCell ref="P176:Q176"/>
    <mergeCell ref="P168:Q168"/>
    <mergeCell ref="N166:O166"/>
    <mergeCell ref="P191:Q191"/>
    <mergeCell ref="N190:O190"/>
    <mergeCell ref="P193:Q193"/>
    <mergeCell ref="M185:O185"/>
    <mergeCell ref="M188:O188"/>
    <mergeCell ref="N180:O180"/>
    <mergeCell ref="P180:Q180"/>
    <mergeCell ref="M173:O173"/>
    <mergeCell ref="A170:B170"/>
    <mergeCell ref="C170:I170"/>
    <mergeCell ref="N170:O170"/>
    <mergeCell ref="M195:O195"/>
    <mergeCell ref="M184:O184"/>
    <mergeCell ref="A180:B180"/>
    <mergeCell ref="C180:I180"/>
    <mergeCell ref="A193:B193"/>
    <mergeCell ref="A195:B195"/>
    <mergeCell ref="A166:B166"/>
    <mergeCell ref="A164:B164"/>
    <mergeCell ref="L165:M165"/>
    <mergeCell ref="C163:I163"/>
    <mergeCell ref="C130:I130"/>
    <mergeCell ref="M136:O136"/>
    <mergeCell ref="M133:O133"/>
    <mergeCell ref="N144:O144"/>
    <mergeCell ref="A162:B162"/>
    <mergeCell ref="C162:I162"/>
    <mergeCell ref="C164:I164"/>
    <mergeCell ref="C119:I119"/>
    <mergeCell ref="M119:O119"/>
    <mergeCell ref="A76:B76"/>
    <mergeCell ref="P71:Q71"/>
    <mergeCell ref="A70:B70"/>
    <mergeCell ref="P75:Q75"/>
    <mergeCell ref="N163:O163"/>
    <mergeCell ref="P163:Q163"/>
    <mergeCell ref="L163:M163"/>
    <mergeCell ref="N229:O229"/>
    <mergeCell ref="P229:Q229"/>
    <mergeCell ref="A228:Q228"/>
    <mergeCell ref="C62:Q62"/>
    <mergeCell ref="A227:Q227"/>
    <mergeCell ref="A156:B156"/>
    <mergeCell ref="C156:I156"/>
    <mergeCell ref="P156:Q156"/>
    <mergeCell ref="P170:Q170"/>
    <mergeCell ref="L75:M75"/>
    <mergeCell ref="M202:O202"/>
    <mergeCell ref="C61:Q61"/>
    <mergeCell ref="A64:B64"/>
    <mergeCell ref="A61:B61"/>
    <mergeCell ref="C63:Q63"/>
    <mergeCell ref="A63:B63"/>
    <mergeCell ref="A65:B65"/>
    <mergeCell ref="C65:Q65"/>
    <mergeCell ref="C75:K75"/>
    <mergeCell ref="M126:O126"/>
  </mergeCells>
  <printOptions/>
  <pageMargins left="0.1968503937007874" right="0" top="0.1968503937007874" bottom="0.1968503937007874" header="0.5118110236220472" footer="0.2362204724409449"/>
  <pageSetup fitToHeight="19" horizontalDpi="600" verticalDpi="600" orientation="landscape" paperSize="9" scale="75" r:id="rId1"/>
  <rowBreaks count="11" manualBreakCount="11">
    <brk id="31" max="16" man="1"/>
    <brk id="52" max="16" man="1"/>
    <brk id="65" max="16" man="1"/>
    <brk id="92" max="16" man="1"/>
    <brk id="110" max="16" man="1"/>
    <brk id="130" max="16" man="1"/>
    <brk id="150" max="16" man="1"/>
    <brk id="162" max="16" man="1"/>
    <brk id="180" max="16" man="1"/>
    <brk id="196" max="16" man="1"/>
    <brk id="213"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2021-02-10T11:26:30Z</cp:lastPrinted>
  <dcterms:created xsi:type="dcterms:W3CDTF">2017-01-30T12:54:02Z</dcterms:created>
  <dcterms:modified xsi:type="dcterms:W3CDTF">2021-02-10T11:26:46Z</dcterms:modified>
  <cp:category/>
  <cp:version/>
  <cp:contentType/>
  <cp:contentStatus/>
  <cp:revision>1</cp:revision>
</cp:coreProperties>
</file>