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tabRatio="631" activeTab="0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3">'таблиця 3'!$6:$7</definedName>
    <definedName name="_xlnm.Print_Titles" localSheetId="5">'Таблиця 5'!$60:$61</definedName>
    <definedName name="_xlnm.Print_Titles" localSheetId="0">'фінплан'!$38:$40</definedName>
    <definedName name="_xlnm.Print_Area" localSheetId="6">'Таблиця 5.1'!$A$1:$Y$45</definedName>
    <definedName name="_xlnm.Print_Area" localSheetId="0">'фінплан'!$A$1:$I$119</definedName>
  </definedNames>
  <calcPr fullCalcOnLoad="1"/>
</workbook>
</file>

<file path=xl/sharedStrings.xml><?xml version="1.0" encoding="utf-8"?>
<sst xmlns="http://schemas.openxmlformats.org/spreadsheetml/2006/main" count="1168" uniqueCount="652">
  <si>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</si>
  <si>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</si>
  <si>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</si>
  <si>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</si>
  <si>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</si>
  <si>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</si>
  <si>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</si>
  <si>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</si>
  <si>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</si>
  <si>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</si>
  <si>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</si>
  <si>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</si>
  <si>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 xml:space="preserve">за ЄДРПОУ </t>
  </si>
  <si>
    <t>за ЗКГНГ</t>
  </si>
  <si>
    <t>за СПОДУ</t>
  </si>
  <si>
    <t xml:space="preserve">за  КВЕД  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</si>
  <si>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</si>
  <si>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</si>
  <si>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</si>
  <si>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</si>
  <si>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</si>
  <si>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</si>
  <si>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</si>
  <si>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</si>
  <si>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</si>
  <si>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за КОПФГ</t>
  </si>
  <si>
    <t>001</t>
  </si>
  <si>
    <t>002</t>
  </si>
  <si>
    <t>003</t>
  </si>
  <si>
    <t>004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</si>
  <si>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</si>
  <si>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</si>
  <si>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</si>
  <si>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</si>
  <si>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</si>
  <si>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</si>
  <si>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</si>
  <si>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</si>
  <si>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</si>
  <si>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</si>
  <si>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</si>
  <si>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</si>
  <si>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</si>
  <si>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</si>
  <si>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</si>
  <si>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 xml:space="preserve">                                                  </t>
  </si>
  <si>
    <t>016</t>
  </si>
  <si>
    <t>Усього доходів</t>
  </si>
  <si>
    <t>Додаток 1</t>
  </si>
  <si>
    <t>(найменування органу, який розглянув фінансовий план)</t>
  </si>
  <si>
    <t>РОЗГЛЯНУТО_____________________</t>
  </si>
  <si>
    <t>ЗАТВЕРДЖЕНО_______________________</t>
  </si>
  <si>
    <t>ПОГОДЖЕНО_________________________</t>
  </si>
  <si>
    <t>(посада, прізвище та ініціали керівника органу управління підприємством)</t>
  </si>
  <si>
    <t>коди</t>
  </si>
  <si>
    <t>Рік</t>
  </si>
  <si>
    <t>Територія</t>
  </si>
  <si>
    <t>за КОАТУУ</t>
  </si>
  <si>
    <t>Форма власності</t>
  </si>
  <si>
    <t>Чисельність працівників</t>
  </si>
  <si>
    <t>Основні фінансові показники підприємства</t>
  </si>
  <si>
    <t>І. Формування прибутку підприємства</t>
  </si>
  <si>
    <t>Плановий рік (усього)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</si>
  <si>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</si>
  <si>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</si>
  <si>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</si>
  <si>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</si>
  <si>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</si>
  <si>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</si>
  <si>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витрати, пов’язані з використанням службових автомобілів</t>
  </si>
  <si>
    <t>витрати на страхові послуги</t>
  </si>
  <si>
    <t>витрати на аудиторські послуги</t>
  </si>
  <si>
    <t>017</t>
  </si>
  <si>
    <t>018</t>
  </si>
  <si>
    <t>019</t>
  </si>
  <si>
    <t>Доходи</t>
  </si>
  <si>
    <t>Витрати</t>
  </si>
  <si>
    <t>Фінансові результати діяльності: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</si>
  <si>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</si>
  <si>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</si>
  <si>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</si>
  <si>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</si>
  <si>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</si>
  <si>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</si>
  <si>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</si>
  <si>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</si>
  <si>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</si>
  <si>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</si>
  <si>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</si>
  <si>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</si>
  <si>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</si>
  <si>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</si>
  <si>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</si>
  <si>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</si>
  <si>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</si>
  <si>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</si>
  <si>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</si>
  <si>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</si>
  <si>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</si>
  <si>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</si>
  <si>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</si>
  <si>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</si>
  <si>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</si>
  <si>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Продовження додатка 1</t>
  </si>
  <si>
    <t>Таблиця 1</t>
  </si>
  <si>
    <t>001/1</t>
  </si>
  <si>
    <t>витрати на паливо та енергію</t>
  </si>
  <si>
    <t>001/2</t>
  </si>
  <si>
    <t>Інші операційні витрати</t>
  </si>
  <si>
    <t>Таблиця 2</t>
  </si>
  <si>
    <t>придбання (виготовлення) інших необоротних матеріальних активів</t>
  </si>
  <si>
    <t>Коефіцієнтний аналіз</t>
  </si>
  <si>
    <t>Примітки</t>
  </si>
  <si>
    <t>Таблиця 4</t>
  </si>
  <si>
    <t>Рух грошових коштів</t>
  </si>
  <si>
    <t>Факт минулого року</t>
  </si>
  <si>
    <t>Прогнозний рух коштів на кінець поточного року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</si>
  <si>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</si>
  <si>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</si>
  <si>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</si>
  <si>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</si>
  <si>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</si>
  <si>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</si>
  <si>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 оплати праці </t>
  </si>
  <si>
    <t xml:space="preserve">Повернення короткострокових кредитів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</si>
  <si>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</si>
  <si>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</si>
  <si>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</si>
  <si>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</si>
  <si>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</si>
  <si>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</si>
  <si>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ІНФОРМАЦІЯ</t>
  </si>
  <si>
    <t>(назва підприємства)</t>
  </si>
  <si>
    <t>Підприємство</t>
  </si>
  <si>
    <t>Забезпечення</t>
  </si>
  <si>
    <t>х</t>
  </si>
  <si>
    <t>Фінансовий план поточного року</t>
  </si>
  <si>
    <t xml:space="preserve">Дохід від участі в капіталі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</si>
  <si>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</si>
  <si>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</si>
  <si>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</si>
  <si>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</si>
  <si>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</si>
  <si>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</si>
  <si>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</si>
  <si>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</si>
  <si>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</si>
  <si>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</si>
  <si>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</si>
  <si>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</si>
  <si>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</si>
  <si>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</si>
  <si>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013/1</t>
  </si>
  <si>
    <t>013/2</t>
  </si>
  <si>
    <t>відрахування до резерву сумнівних боргів</t>
  </si>
  <si>
    <t>014/1</t>
  </si>
  <si>
    <t>014/2</t>
  </si>
  <si>
    <t>№ з/п</t>
  </si>
  <si>
    <t>Марка</t>
  </si>
  <si>
    <t>Рік придбання</t>
  </si>
  <si>
    <t>Ціль використання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</si>
  <si>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</si>
  <si>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</si>
  <si>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</si>
  <si>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</si>
  <si>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</si>
  <si>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</si>
  <si>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</si>
  <si>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</si>
  <si>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>Оптимальне значення</t>
  </si>
  <si>
    <t>&gt; 0,5</t>
  </si>
  <si>
    <t>&gt; 1</t>
  </si>
  <si>
    <t>&gt; 0</t>
  </si>
  <si>
    <t xml:space="preserve"> 0,2-0,35            та більше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</si>
  <si>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</si>
  <si>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</si>
  <si>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 xml:space="preserve">Коефіцієнт рентабельності активів (чистий прибуток / вартість активів)                              ф.2 р. 220 / ф.1 р.280 </t>
  </si>
  <si>
    <t>0,5-0,7</t>
  </si>
  <si>
    <t>Коефіцієнт зносу основних засобів (сума зносу / первісну вартість основних засобів)                                         (ф.1 р. 032 / ф.1 р. 031)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</si>
  <si>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</si>
  <si>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</si>
  <si>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</si>
  <si>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</si>
  <si>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</si>
  <si>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у тому числі на державну частку</t>
  </si>
  <si>
    <t>013/3</t>
  </si>
  <si>
    <t>013/4</t>
  </si>
  <si>
    <t>013/5</t>
  </si>
  <si>
    <t>028/1</t>
  </si>
  <si>
    <t>037</t>
  </si>
  <si>
    <t>015/1</t>
  </si>
  <si>
    <t>015/2</t>
  </si>
  <si>
    <t>038</t>
  </si>
  <si>
    <t>038/1</t>
  </si>
  <si>
    <t>038/2</t>
  </si>
  <si>
    <t>039</t>
  </si>
  <si>
    <t>039/1</t>
  </si>
  <si>
    <t>039/2</t>
  </si>
  <si>
    <t>027/2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</si>
  <si>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</si>
  <si>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</si>
  <si>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</si>
  <si>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</si>
  <si>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</si>
  <si>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</si>
  <si>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 xml:space="preserve">Вид діяльності </t>
  </si>
  <si>
    <t xml:space="preserve">Назва банку </t>
  </si>
  <si>
    <t>Фінансовий план  поточного року</t>
  </si>
  <si>
    <t xml:space="preserve">Довгострокові кредити, усього: </t>
  </si>
  <si>
    <t xml:space="preserve">Короткострокові кредити, усього: </t>
  </si>
  <si>
    <t xml:space="preserve">Інші фінансові зобов'язання, усього: </t>
  </si>
  <si>
    <t>Середньомісячна заробітна плата ______ гривень</t>
  </si>
  <si>
    <t>Фонд оплати праці _________ тис. гривень</t>
  </si>
  <si>
    <t>Загальна інформація про підприємство  (резюме)</t>
  </si>
  <si>
    <t>внески до фондів соціального страхування</t>
  </si>
  <si>
    <t>001/3</t>
  </si>
  <si>
    <t>001/4</t>
  </si>
  <si>
    <t>001/5</t>
  </si>
  <si>
    <t>001/6</t>
  </si>
  <si>
    <t>(найменування органу, з яким погоджено фінансовий план)</t>
  </si>
  <si>
    <t>Виручка від реалізації продукції (товарів, робіт, послуг)</t>
  </si>
  <si>
    <t>План поточного року</t>
  </si>
  <si>
    <t xml:space="preserve">Надходження грошових коштів від основної діяльності </t>
  </si>
  <si>
    <t>Видатки грошових коштів основної діяльності</t>
  </si>
  <si>
    <t xml:space="preserve">Розрахунки за продукцію (товари, роботи та послуги) </t>
  </si>
  <si>
    <t>Капітальне будівництво</t>
  </si>
  <si>
    <t>Разом</t>
  </si>
  <si>
    <t>Дата видачі/                погашення (графік)</t>
  </si>
  <si>
    <t>фінансового плану суб'єкта господарювання</t>
  </si>
  <si>
    <t>державного сектору економіки</t>
  </si>
  <si>
    <t>Зобов'язання</t>
  </si>
  <si>
    <t xml:space="preserve">Сума, валюта за договорами </t>
  </si>
  <si>
    <t>Процентна ставка</t>
  </si>
  <si>
    <t>Заборгованість за кредитами на початок ____ року</t>
  </si>
  <si>
    <t>План по залученню коштів</t>
  </si>
  <si>
    <t>План по поверненню коштів</t>
  </si>
  <si>
    <t>витрати на сировину і основні матеріали</t>
  </si>
  <si>
    <t xml:space="preserve">державними унітарними підприємствами та їх об'єднаннями </t>
  </si>
  <si>
    <t>Одиниця виміру: тис. гривень</t>
  </si>
  <si>
    <t>Податок на додану вартість</t>
  </si>
  <si>
    <t>погашення реструктуризованих та відстрочених сум, що підлягають сплаті у поточному році до бюджету</t>
  </si>
  <si>
    <t>Внески до державних цільових фондів,                                              у тому числі:</t>
  </si>
  <si>
    <t>Сплата поточних податків та обов’язкових платежів до державного бюджету, у тому числі:</t>
  </si>
  <si>
    <t>Плановий рік,                           усього</t>
  </si>
  <si>
    <t>модернізація, модифікація (добудова, дообладнання, реконструкція) основних засобів</t>
  </si>
  <si>
    <t>капітальний ремонт</t>
  </si>
  <si>
    <t>Плановий рік                     (усього)</t>
  </si>
  <si>
    <t xml:space="preserve">Плановий рік                        (усього) </t>
  </si>
  <si>
    <t>Акцизний збір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</si>
  <si>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</si>
  <si>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</si>
  <si>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</si>
  <si>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</si>
  <si>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</si>
  <si>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</si>
  <si>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</si>
  <si>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</si>
  <si>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</si>
  <si>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013/6</t>
  </si>
  <si>
    <t>013/7</t>
  </si>
  <si>
    <t>014/5/1</t>
  </si>
  <si>
    <t>014/5/2</t>
  </si>
  <si>
    <t>014/5/3</t>
  </si>
  <si>
    <t>014/5/4</t>
  </si>
  <si>
    <t>014/5/5</t>
  </si>
  <si>
    <t>014/5/6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</si>
  <si>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</si>
  <si>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</si>
  <si>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</si>
  <si>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</si>
  <si>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</si>
  <si>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</si>
  <si>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</si>
  <si>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</si>
  <si>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</si>
  <si>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</si>
  <si>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016/1</t>
  </si>
  <si>
    <t>016/2</t>
  </si>
  <si>
    <t>016/3</t>
  </si>
  <si>
    <t>016/4</t>
  </si>
  <si>
    <t>Матеріальні затрати, у тому числі:</t>
  </si>
  <si>
    <t>Розвиток виробництва</t>
  </si>
  <si>
    <t>Відрахування до фонду на виплату дивідендів:</t>
  </si>
  <si>
    <t>029/1</t>
  </si>
  <si>
    <t>витрати на благодійну допомогу</t>
  </si>
  <si>
    <t>x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</si>
  <si>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</si>
  <si>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Пояснення та обґрунтування до запланованого рівня доходів/витрат</t>
  </si>
  <si>
    <t>до Порядку складання, затвердження та контролю виконання</t>
  </si>
  <si>
    <t xml:space="preserve">Вид кредитного продукту та цільове призначення </t>
  </si>
  <si>
    <t>У тому числі за кварталами</t>
  </si>
  <si>
    <t xml:space="preserve">І  </t>
  </si>
  <si>
    <t xml:space="preserve">ІІ  </t>
  </si>
  <si>
    <t xml:space="preserve">ІІІ  </t>
  </si>
  <si>
    <t xml:space="preserve">ІV </t>
  </si>
  <si>
    <t>за минулий рік</t>
  </si>
  <si>
    <t>за плановий рік</t>
  </si>
  <si>
    <t>Фактичний показник отриманого  чистого доходу (виручки) від реалізації продукції (товарів, робіт, послуг)                                           за минулий _____ рік</t>
  </si>
  <si>
    <t>037/1</t>
  </si>
  <si>
    <t>037/2</t>
  </si>
  <si>
    <t>037/3</t>
  </si>
  <si>
    <t>037/4</t>
  </si>
  <si>
    <t>037/5</t>
  </si>
  <si>
    <t>037/6</t>
  </si>
  <si>
    <t>037/7/1</t>
  </si>
  <si>
    <t>037/7/2</t>
  </si>
  <si>
    <t>відрахування частини чистого прибутку державними підприємствами</t>
  </si>
  <si>
    <t>відрахування частини чистого прибутку до фонду на виплату дивідендів господарськими товариствами</t>
  </si>
  <si>
    <t xml:space="preserve">      1. Дані про підприємство, персонал та фонд оплати праці</t>
  </si>
  <si>
    <t xml:space="preserve">      2. Перелік підприємств, які входять до консолідованого (зведеного) фінансового плану</t>
  </si>
  <si>
    <t xml:space="preserve">      3. Інформація про бізнес підприємства (код рядка 006 фінансового плану)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</si>
  <si>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</si>
  <si>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</si>
  <si>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 xml:space="preserve">      6. Аналіз окремих статей фінансового плану</t>
  </si>
  <si>
    <t xml:space="preserve">      7. Витрати на утримання транспорту  (у складі адміністративних витрат)</t>
  </si>
  <si>
    <t xml:space="preserve">      8. Інформація про проекти, під які планується залучити кредитні кошти</t>
  </si>
  <si>
    <t xml:space="preserve">      9. Джерела капітальних інвестицій</t>
  </si>
  <si>
    <t xml:space="preserve">      10. Інша додаткова інформація по підприємству</t>
  </si>
  <si>
    <t xml:space="preserve">  (найменування органу, з яким погоджено фінансовий план)</t>
  </si>
  <si>
    <t xml:space="preserve">                       (посада, прізвище та ініціали керівника органу управління </t>
  </si>
  <si>
    <t>Усього витрати</t>
  </si>
  <si>
    <t xml:space="preserve">  Елементи операційних витрат</t>
  </si>
  <si>
    <t xml:space="preserve">ІІІ </t>
  </si>
  <si>
    <t xml:space="preserve">У тому числі за кварталами </t>
  </si>
  <si>
    <t xml:space="preserve">Капітальні інвестиції </t>
  </si>
  <si>
    <t>Коефіцієнт абсолютної ліквідності (грошові кошти / поточні зобов'язання)                                  ф.1( р.230 + р.240) /                                ф.1 р.620</t>
  </si>
  <si>
    <t xml:space="preserve">І </t>
  </si>
  <si>
    <t xml:space="preserve">ІV  </t>
  </si>
  <si>
    <t xml:space="preserve">ІІ </t>
  </si>
  <si>
    <t>матеріальні витрати</t>
  </si>
  <si>
    <t>У тому числі за їх видами</t>
  </si>
  <si>
    <t>оплата праці</t>
  </si>
  <si>
    <t>амортизація</t>
  </si>
  <si>
    <t>інші витрати</t>
  </si>
  <si>
    <t>Витрати, усього</t>
  </si>
  <si>
    <t>__________________________________________________________________________________________________________________</t>
  </si>
  <si>
    <t>Заборгова-         ність на останню дату</t>
  </si>
  <si>
    <t>витрати на утримання основних фондів, інших необоротних активів загальногосподарського використання,  у тому числі:</t>
  </si>
  <si>
    <t xml:space="preserve">Відрахування частини чистого прибутку до державного бюджету:  </t>
  </si>
  <si>
    <t>Погашення податкової заборгованості,  у тому числі:</t>
  </si>
  <si>
    <t>Коефіцієнт фінансової незалежності (автономії) (власний капітал / пасиви)                                      ф.1 (р.380 + р.430) /                                ф.1 р.640</t>
  </si>
  <si>
    <t>На 01.01 факту минулого року</t>
  </si>
  <si>
    <t>На 01.04 факту минулого року</t>
  </si>
  <si>
    <t>На 01.07 факту минулого року</t>
  </si>
  <si>
    <t>На 01.10 факту минулого року</t>
  </si>
  <si>
    <t>На 01.01 факту поточного року</t>
  </si>
  <si>
    <t>На 01.04 факту поточного року</t>
  </si>
  <si>
    <t xml:space="preserve">Зменшення/приріст зобов'язань (зобов'язання на дату розрахунку / зобов'язання на відповідну дату попереднього року),   %                                                    ф.1( р. 480 + р.620) </t>
  </si>
  <si>
    <t>Таблиця 5</t>
  </si>
  <si>
    <t xml:space="preserve">        Додаткова інформація має включати результати аналізу фінансово-господарської  діяльності підприємства за попередній рік, показники  господарської діяльності та розвитку підприємства в поточному році та на плановий рік, цінову політику підприємства.</t>
  </si>
  <si>
    <t>підприємством або номер відповідного рішення КМУ)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</si>
  <si>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</si>
  <si>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господарськими товариствами, у статутному фонді яких більше 50 відсотків акцій (часток, паїв) належать державі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</si>
  <si>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</si>
  <si>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у тому числі за основними видами діяльності згідно з КВЕД</t>
  </si>
  <si>
    <t>(посада)</t>
  </si>
  <si>
    <t>Керівник</t>
  </si>
  <si>
    <t>(підпис)</t>
  </si>
  <si>
    <t xml:space="preserve">   (ініціали, прізвище)    </t>
  </si>
  <si>
    <t>Операційні витрати, усього</t>
  </si>
  <si>
    <t>_________________</t>
  </si>
  <si>
    <t>______________________</t>
  </si>
  <si>
    <t>______________</t>
  </si>
  <si>
    <t>Таблиця 3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</si>
  <si>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</si>
  <si>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</si>
  <si>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</si>
  <si>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частину поточних зобов'язань, яка може бути сплачена негайно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</si>
  <si>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1-1,5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</si>
  <si>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</si>
  <si>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</si>
  <si>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відображає незалежність підприємства від залучених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</si>
  <si>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показує відносний приріст (зменшення) зобов'язань підприємства та його залежність від позикових коштів</t>
  </si>
  <si>
    <t>характеризує інвестиційну політику підприємства</t>
  </si>
  <si>
    <t>зменшення</t>
  </si>
  <si>
    <t>Продовження таблиці 5</t>
  </si>
  <si>
    <t>Інші адміністративні витрати, усього, у тому числі:</t>
  </si>
  <si>
    <t>014/5/7</t>
  </si>
  <si>
    <t>Витрати на збут, усього,
у тому числі:</t>
  </si>
  <si>
    <t>витрати на рекламу</t>
  </si>
  <si>
    <t>рік</t>
  </si>
  <si>
    <t>у тому числі                              за кварталами</t>
  </si>
  <si>
    <t>Капітальні інвестиції, усього,               у тому числі:</t>
  </si>
  <si>
    <t>Коефіцієнт поточної ліквідності (покриття) (оборотні активи /         поточні зобов'язання)                                            ф.1 р. 260 / ф.1 р.620</t>
  </si>
  <si>
    <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</si>
  <si>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</si>
  <si>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</si>
  <si>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</si>
  <si>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</si>
  <si>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</si>
  <si>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</si>
  <si>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</si>
  <si>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</si>
  <si>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</si>
  <si>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</si>
  <si>
    <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</si>
  <si>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r>
      <t>Втрати від участі в капіталі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</si>
  <si>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</si>
  <si>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4"/>
        <rFont val="Times New Roman"/>
        <family val="1"/>
      </rPr>
      <t>(розшифрувати):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</si>
  <si>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</si>
  <si>
    <r>
      <t xml:space="preserve">&lt; </t>
    </r>
    <r>
      <rPr>
        <sz val="14"/>
        <rFont val="Times New Roman"/>
        <family val="1"/>
      </rPr>
      <t>100 %</t>
    </r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</si>
  <si>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</si>
  <si>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</si>
  <si>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r>
      <t xml:space="preserve">Види діяльності </t>
    </r>
    <r>
      <rPr>
        <i/>
        <sz val="14"/>
        <rFont val="Times New Roman"/>
        <family val="1"/>
      </rPr>
      <t>(указати всі види діяльності)</t>
    </r>
  </si>
  <si>
    <r>
      <t>у тому числі: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</si>
  <si>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відрахування з доходу </t>
    </r>
    <r>
      <rPr>
        <i/>
        <sz val="14"/>
        <rFont val="Times New Roman"/>
        <family val="1"/>
      </rPr>
      <t>(розшифрувати)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</si>
  <si>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</si>
  <si>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інші 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</si>
  <si>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  <r>
      <rPr>
        <vertAlign val="superscript"/>
        <sz val="14"/>
        <rFont val="Times New Roman"/>
        <family val="1"/>
      </rPr>
      <t xml:space="preserve">            </t>
    </r>
  </si>
  <si>
    <r>
      <t>Фінансові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</si>
  <si>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</si>
  <si>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</si>
  <si>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Інші фонди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</si>
  <si>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 xml:space="preserve">Інші цілі розподілу чистого прибутку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</si>
  <si>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 податки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</si>
  <si>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</si>
  <si>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t>Заборгованість за кредитами на кінець                         ____ року</t>
  </si>
  <si>
    <t>Інші операційні витрати, усього, у тому числі:</t>
  </si>
  <si>
    <t>Собівартість реалізованої продукції (товарів, робіт та послуг), усього, у тому числі:</t>
  </si>
  <si>
    <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</si>
  <si>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r>
      <t xml:space="preserve">Інші джерела </t>
    </r>
    <r>
      <rPr>
        <i/>
        <sz val="14"/>
        <rFont val="Times New Roman"/>
        <family val="1"/>
      </rPr>
      <t>(розшифрувати)</t>
    </r>
  </si>
  <si>
    <t>Адміністративні витрати, усього, у тому числі:</t>
  </si>
  <si>
    <t>Питома вага в загальному обсязі реалізації  (у %)</t>
  </si>
  <si>
    <t>Коефіцієнт фінансової стійкості (власний капітал / (довгострокові зобов'язання + поточні зобов'язання))                                                           ф.1 (р. 380 + р. 430) /                                   ф.1 (р. 480 + р. 620)</t>
  </si>
  <si>
    <t>Коефіцієнт заборгованості (залучений капітал /власний капітал)                                               ф.1 (р. 480 + р. 620) /                                              ф.1( р. 380 + р. 430)</t>
  </si>
  <si>
    <t>М.П.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</si>
  <si>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ф.2 р. 220 / ф.2 р. 035</t>
  </si>
  <si>
    <t xml:space="preserve">Середньооблікова кількість усіх працівників у еквіваленті повної зайнятості __________ осіб,                                                                                      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запланованим рівнем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</si>
  <si>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r>
      <t xml:space="preserve">Інші фонди </t>
    </r>
    <r>
      <rPr>
        <i/>
        <sz val="14"/>
        <color indexed="8"/>
        <rFont val="Times New Roman"/>
        <family val="1"/>
      </rPr>
      <t>(розшифрувати)</t>
    </r>
  </si>
  <si>
    <r>
      <t xml:space="preserve">Інші цілі </t>
    </r>
    <r>
      <rPr>
        <i/>
        <sz val="14"/>
        <color indexed="8"/>
        <rFont val="Times New Roman"/>
        <family val="1"/>
      </rPr>
      <t>(розшифрувати)</t>
    </r>
  </si>
  <si>
    <t xml:space="preserve"> рік</t>
  </si>
  <si>
    <t>до фінансового плану на</t>
  </si>
  <si>
    <t xml:space="preserve">ФІНАНСОВИЙ ПЛАН ПІДПРИЄМСТВА НА </t>
  </si>
  <si>
    <t>006/1</t>
  </si>
  <si>
    <t>006/2</t>
  </si>
  <si>
    <t>006/3</t>
  </si>
  <si>
    <t>006/4</t>
  </si>
  <si>
    <t>006/5</t>
  </si>
  <si>
    <t>006/6</t>
  </si>
  <si>
    <t>Виручка від реалізації оборотних активів (ТМЦ)</t>
  </si>
  <si>
    <t>Виручка від операційної субаренди приміщення</t>
  </si>
  <si>
    <t>Відшкодування страх.компанії</t>
  </si>
  <si>
    <t>Відсоток по залишку коштів на розрахунковому рахунку (рах.719)</t>
  </si>
  <si>
    <t>Поверненняя позики (безпроцентного кредиту) на зворотній основі працівниками підприємства</t>
  </si>
  <si>
    <t>Інші надходження</t>
  </si>
  <si>
    <t>011/1</t>
  </si>
  <si>
    <t>Надходження грошових коштів від повернення авансів та позик</t>
  </si>
  <si>
    <t>011/2</t>
  </si>
  <si>
    <t>Отримані відсотки на депозитний вклад (рах.732)</t>
  </si>
  <si>
    <t>Отримання безвідсоткової позики</t>
  </si>
  <si>
    <t>019/1</t>
  </si>
  <si>
    <t>019/2</t>
  </si>
  <si>
    <t>019/3</t>
  </si>
  <si>
    <t>019/4</t>
  </si>
  <si>
    <t>019/5</t>
  </si>
  <si>
    <t>Податок на прибуток</t>
  </si>
  <si>
    <t>Відрахування (дивіденти)</t>
  </si>
  <si>
    <t>Прибутковий податок з громадян</t>
  </si>
  <si>
    <t>Інші податки та обов'язкові платежі</t>
  </si>
  <si>
    <t>020/1</t>
  </si>
  <si>
    <t>020/2</t>
  </si>
  <si>
    <t>020/3</t>
  </si>
  <si>
    <t>020/4</t>
  </si>
  <si>
    <t>020/5</t>
  </si>
  <si>
    <t>020/6</t>
  </si>
  <si>
    <t>Внески до Пенсійного фонду</t>
  </si>
  <si>
    <t>Внески до фондів соціального страхування</t>
  </si>
  <si>
    <t>Внески до інших фондів</t>
  </si>
  <si>
    <t>Штрафні санкції до фонду соціального захисту</t>
  </si>
  <si>
    <t>Надання позики (безпроцентного кредиту) на зворотній основі працівникам підприємства</t>
  </si>
  <si>
    <t xml:space="preserve">Інші витрати </t>
  </si>
  <si>
    <t>026/1</t>
  </si>
  <si>
    <t>026/2</t>
  </si>
  <si>
    <t>026/3</t>
  </si>
  <si>
    <t>026/4</t>
  </si>
  <si>
    <t>Придбання (виготовлення) інших необоротних матеріальних активів</t>
  </si>
  <si>
    <t>Модернізація основних засобів</t>
  </si>
  <si>
    <t>Капітальний ремонт</t>
  </si>
  <si>
    <t>Придбання оборотних активів</t>
  </si>
  <si>
    <t>005/1</t>
  </si>
  <si>
    <t>Інші відрахування з доходу</t>
  </si>
  <si>
    <t>007/1</t>
  </si>
  <si>
    <t>007/2</t>
  </si>
  <si>
    <t>007/3</t>
  </si>
  <si>
    <t>007/4</t>
  </si>
  <si>
    <t>007/5</t>
  </si>
  <si>
    <t>007/6</t>
  </si>
  <si>
    <t>007/7</t>
  </si>
  <si>
    <t>007/8</t>
  </si>
  <si>
    <t>007/9</t>
  </si>
  <si>
    <t>007/10</t>
  </si>
  <si>
    <t>007/11</t>
  </si>
  <si>
    <t>Дохід від реалізації оборотних активів (ТМЦ)</t>
  </si>
  <si>
    <t>Дохів від списання кредиторської заборгованості</t>
  </si>
  <si>
    <t>Дохід від операційної оренди активів</t>
  </si>
  <si>
    <t>Дохід від операційної субаренди приміщення</t>
  </si>
  <si>
    <t>Дохід від отриманого відсотка по залишку коштів на розрахунковому рахунку (рах.719)</t>
  </si>
  <si>
    <t>Дохід від переробки відходів дорогоцінних металів</t>
  </si>
  <si>
    <t>Операційна курсова різниця за операціями в іноземній валюті</t>
  </si>
  <si>
    <t>Оплата замовниками доставки продукції</t>
  </si>
  <si>
    <t>Доходи від діяльності їдальні на підприємстві</t>
  </si>
  <si>
    <t>Доходи від отримання відсотків по дипозитним вкладам</t>
  </si>
  <si>
    <t>інші доходи</t>
  </si>
  <si>
    <t>010/1</t>
  </si>
  <si>
    <t>010/2</t>
  </si>
  <si>
    <t>010/3</t>
  </si>
  <si>
    <t>010/4</t>
  </si>
  <si>
    <t>Доходи від реалізації основних фондів (необоротних активів)</t>
  </si>
  <si>
    <t>Доходи від надання транспортних послуг</t>
  </si>
  <si>
    <t>Дохід від безоплатно одержаних активів</t>
  </si>
  <si>
    <t>Інші доходи</t>
  </si>
  <si>
    <t>013/7/1</t>
  </si>
  <si>
    <t>013/7/2</t>
  </si>
  <si>
    <t>013/7/3</t>
  </si>
  <si>
    <t>013/7/4</t>
  </si>
  <si>
    <t>013/7/5</t>
  </si>
  <si>
    <t>013/7/6</t>
  </si>
  <si>
    <t>013/7/7</t>
  </si>
  <si>
    <t>013/7/8</t>
  </si>
  <si>
    <t>013/7/9</t>
  </si>
  <si>
    <t>013/7/10</t>
  </si>
  <si>
    <t>013/7/11</t>
  </si>
  <si>
    <t>Витрати на охорону</t>
  </si>
  <si>
    <t>Витрати на комунальні послуги</t>
  </si>
  <si>
    <t>Обслуговування технічних засобів виробничого призначення</t>
  </si>
  <si>
    <t>Витрати на службові відрядження</t>
  </si>
  <si>
    <t>Витрати на підвищення кваліфікації (навчання)</t>
  </si>
  <si>
    <t>Витрати на зв’язок</t>
  </si>
  <si>
    <t xml:space="preserve">Витрати на страхування майна </t>
  </si>
  <si>
    <t>Витрати на страхування загальногосподарського персоналу</t>
  </si>
  <si>
    <t xml:space="preserve">Витрати на оренду приміщення </t>
  </si>
  <si>
    <t>Витрати на утримання лабораторії</t>
  </si>
  <si>
    <t>Інші витрати</t>
  </si>
  <si>
    <t>014/5/16/1</t>
  </si>
  <si>
    <t>Матеріальні витрати</t>
  </si>
  <si>
    <t>Банківське обслуговування (%)</t>
  </si>
  <si>
    <t>Поштові послуги, канцтовари</t>
  </si>
  <si>
    <t>Витрати на періодичні видання</t>
  </si>
  <si>
    <t>Відрахування в пенсійний фонд за покупку валюти</t>
  </si>
  <si>
    <t>Охоронна сигналізація</t>
  </si>
  <si>
    <t>Тендерні процедури</t>
  </si>
  <si>
    <t>Вартість енергоресурсів</t>
  </si>
  <si>
    <t>Інші</t>
  </si>
  <si>
    <t>015/2/1</t>
  </si>
  <si>
    <t>015/2/2</t>
  </si>
  <si>
    <t>015/2/3</t>
  </si>
  <si>
    <t>015/2/4</t>
  </si>
  <si>
    <t>Витрати на утримання підрозділів. Що займаються збутом</t>
  </si>
  <si>
    <t>Доставка продукції споживачам</t>
  </si>
  <si>
    <t>Обслуговування їдальні</t>
  </si>
  <si>
    <t>016/4/1</t>
  </si>
  <si>
    <t>014/5/16/2</t>
  </si>
  <si>
    <t>014/5/16/3</t>
  </si>
  <si>
    <t>014/5/16/4</t>
  </si>
  <si>
    <t>014/5/16/5</t>
  </si>
  <si>
    <t>014/5/16/6</t>
  </si>
  <si>
    <t>014/5/16/7</t>
  </si>
  <si>
    <t>014/5/16/8</t>
  </si>
  <si>
    <t>014/5/16/9</t>
  </si>
  <si>
    <t>014/5/16/10</t>
  </si>
  <si>
    <t>016/4/2</t>
  </si>
  <si>
    <t>016/4/3</t>
  </si>
  <si>
    <t>016/4/4</t>
  </si>
  <si>
    <t>016/4/5</t>
  </si>
  <si>
    <t>016/4/6</t>
  </si>
  <si>
    <t>016/4/7</t>
  </si>
  <si>
    <t>016/4/8</t>
  </si>
  <si>
    <t>016/4/9</t>
  </si>
  <si>
    <t>016/4/10</t>
  </si>
  <si>
    <t>016/4/11</t>
  </si>
  <si>
    <t>016/4/12</t>
  </si>
  <si>
    <t>016/4/13</t>
  </si>
  <si>
    <t>016/4/14</t>
  </si>
  <si>
    <t>Собівартість реалізованих виробничих запасів</t>
  </si>
  <si>
    <t>Симнівні борги та втрати від знецінення запасів</t>
  </si>
  <si>
    <t>Визнані економічні санкції (фонд соціального захисту інвалідів)</t>
  </si>
  <si>
    <t>Витрати на утримання об'єктів соціальної інфраструктури</t>
  </si>
  <si>
    <t>Втрати від операційних курсових різниць</t>
  </si>
  <si>
    <t>Безоплатна ппередача оборотних активів</t>
  </si>
  <si>
    <t>Здешевлення харчування згідно колективного договору</t>
  </si>
  <si>
    <t>Утримання приміщень, що здаються в оренду</t>
  </si>
  <si>
    <t>Матеріальна допомога згідно Колдоговору</t>
  </si>
  <si>
    <t>Одноразове преміювання згідно Колдоговору</t>
  </si>
  <si>
    <t>Продаж валюти</t>
  </si>
  <si>
    <t>Відрахування від компенсаційних виплат</t>
  </si>
  <si>
    <t>Витрати на діяльність їдальні на підприємстві</t>
  </si>
  <si>
    <t>017/1</t>
  </si>
  <si>
    <t>Інші фінансові витрати</t>
  </si>
  <si>
    <t>034/1</t>
  </si>
  <si>
    <t>034/2</t>
  </si>
  <si>
    <t>Собівартість реалізованих необоротних активів</t>
  </si>
  <si>
    <t>Інші витрати, що виникли в процесі звичайної діяльності</t>
  </si>
  <si>
    <t>Відрахування до фонду матеріального заохочення</t>
  </si>
  <si>
    <t>Інші фонди</t>
  </si>
  <si>
    <t>Відрахування частини прибутку</t>
  </si>
  <si>
    <t>009/1</t>
  </si>
  <si>
    <t>009/2</t>
  </si>
  <si>
    <t>009/3</t>
  </si>
  <si>
    <t>Доходи від отримання відсотків по депозитним вкладам</t>
  </si>
  <si>
    <t>Доходи від отримання відсотків одержаних від фінансових інвестицій</t>
  </si>
  <si>
    <t>інші фінансові доходи</t>
  </si>
  <si>
    <t/>
  </si>
  <si>
    <t>головний лікар КНП "ЦПМД №2" ММР ЗО                             Л.Ю.Диріна</t>
  </si>
  <si>
    <t>міський голова  м.Мелітополь                                                          С.А.Мінько</t>
  </si>
  <si>
    <t>КНП "Центр первинної медико-санітарної допомоги №2" ММР ЗО</t>
  </si>
  <si>
    <t>Комунальна організація (установа, заклад)</t>
  </si>
  <si>
    <t>ЗАПОРІЗЬКА</t>
  </si>
  <si>
    <t>Відділ охорони здоровя ММР ЗО</t>
  </si>
  <si>
    <t>охорона здоровя</t>
  </si>
  <si>
    <t>медична практика</t>
  </si>
  <si>
    <t>КОМУНАЛЬНА</t>
  </si>
  <si>
    <t>Індустріальна, буд. 89, м. МЕЛІТОПОЛЬ, ЗАПОРІЗЬКА обл., 72316</t>
  </si>
  <si>
    <t>0619-43-87-46</t>
  </si>
  <si>
    <t>Диріна Лілія Юріївна</t>
  </si>
  <si>
    <t>38761806</t>
  </si>
  <si>
    <t>2310700000</t>
  </si>
  <si>
    <t>7184</t>
  </si>
  <si>
    <t>8621</t>
  </si>
  <si>
    <t>86.21</t>
  </si>
  <si>
    <t>32</t>
  </si>
  <si>
    <t xml:space="preserve"> </t>
  </si>
  <si>
    <t>доходи від здачи вторин сировини отриман за результ списання майна</t>
  </si>
  <si>
    <t>доходи від здачі приміщень в оренду</t>
  </si>
  <si>
    <t>дохід від отриман відсотка по залишку коштів на рах в УГБ</t>
  </si>
  <si>
    <t>відшкодуання страх компан.</t>
  </si>
  <si>
    <t>отримання цільового фінанс за місцевими програмами (пільг лікув,енергоносії,капрем,туберкулін)</t>
  </si>
  <si>
    <t>85.12 Медична практика</t>
  </si>
  <si>
    <t xml:space="preserve"> медична практика </t>
  </si>
  <si>
    <t xml:space="preserve"> цільове фінансування </t>
  </si>
  <si>
    <t xml:space="preserve"> інші надходження</t>
  </si>
  <si>
    <t>ЗАЗ 11024-03 АР 5641АЕ</t>
  </si>
  <si>
    <t>1996</t>
  </si>
  <si>
    <t>надання первинної медико-санітарної допомоги</t>
  </si>
  <si>
    <t>ВАЗ 2121 АР 8374 АМ</t>
  </si>
  <si>
    <t>1989</t>
  </si>
  <si>
    <t>ВАЗ 2121 АР 9274 АК</t>
  </si>
  <si>
    <t>1990</t>
  </si>
  <si>
    <t>ЗАЗ TF698 K АР 7017ВТ</t>
  </si>
  <si>
    <t>2010</t>
  </si>
  <si>
    <t>ЗАЗ 110307 Славута</t>
  </si>
  <si>
    <t>2015</t>
  </si>
  <si>
    <t>ЗАЗ Сенс АР 2895 ВВ</t>
  </si>
  <si>
    <t>ЗАЗ Сенс АР 5526 СТ</t>
  </si>
  <si>
    <t>2016</t>
  </si>
  <si>
    <t>ЗАЗ Сенс АР 0751</t>
  </si>
  <si>
    <t>ЗАЗ Сенс АР 6417 СТ</t>
  </si>
  <si>
    <t>2017</t>
  </si>
  <si>
    <t>ЗАЗ TF869 R АР 1961 АО</t>
  </si>
  <si>
    <t>2018</t>
  </si>
  <si>
    <t>ЗАЗ DAE WOO AP7251 АТ</t>
  </si>
  <si>
    <t>100</t>
  </si>
  <si>
    <t>Плановий показник  чистого доходу (виручки) від реалізації продукції (товарів, робіт, послуг)                            на 2019рік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</si>
</sst>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0.0%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i/>
      <u val="single"/>
      <sz val="14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4"/>
      <name val="Arial Cyr"/>
      <family val="0"/>
    </font>
    <font>
      <sz val="14"/>
      <name val="Times New Roman Cyr"/>
      <family val="0"/>
    </font>
    <font>
      <vertAlign val="superscript"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 shrinkToFit="1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189" fontId="3" fillId="0" borderId="14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189" fontId="6" fillId="0" borderId="12" xfId="0" applyNumberFormat="1" applyFont="1" applyFill="1" applyBorder="1" applyAlignment="1">
      <alignment horizontal="center" vertical="center" wrapText="1"/>
    </xf>
    <xf numFmtId="189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189" fontId="4" fillId="0" borderId="12" xfId="0" applyNumberFormat="1" applyFont="1" applyFill="1" applyBorder="1" applyAlignment="1">
      <alignment horizontal="center" vertical="center" wrapText="1"/>
    </xf>
    <xf numFmtId="189" fontId="4" fillId="0" borderId="12" xfId="0" applyNumberFormat="1" applyFont="1" applyFill="1" applyBorder="1" applyAlignment="1">
      <alignment horizontal="center" vertical="center"/>
    </xf>
    <xf numFmtId="189" fontId="4" fillId="0" borderId="12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89" fontId="4" fillId="0" borderId="0" xfId="0" applyNumberFormat="1" applyFont="1" applyBorder="1" applyAlignment="1" quotePrefix="1">
      <alignment horizontal="center" vertical="center" wrapText="1"/>
    </xf>
    <xf numFmtId="189" fontId="3" fillId="0" borderId="0" xfId="0" applyNumberFormat="1" applyFont="1" applyFill="1" applyBorder="1" applyAlignment="1">
      <alignment horizontal="right" vertical="center" wrapText="1"/>
    </xf>
    <xf numFmtId="189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9" fontId="3" fillId="0" borderId="12" xfId="0" applyNumberFormat="1" applyFont="1" applyFill="1" applyBorder="1" applyAlignment="1" quotePrefix="1">
      <alignment horizontal="center" vertical="center"/>
    </xf>
    <xf numFmtId="189" fontId="3" fillId="0" borderId="12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12" xfId="0" applyFont="1" applyFill="1" applyBorder="1" applyAlignment="1" quotePrefix="1">
      <alignment horizontal="center"/>
    </xf>
    <xf numFmtId="189" fontId="4" fillId="0" borderId="12" xfId="0" applyNumberFormat="1" applyFont="1" applyFill="1" applyBorder="1" applyAlignment="1" quotePrefix="1">
      <alignment horizontal="center"/>
    </xf>
    <xf numFmtId="189" fontId="4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9" fontId="3" fillId="0" borderId="12" xfId="0" applyNumberFormat="1" applyFont="1" applyFill="1" applyBorder="1" applyAlignment="1" quotePrefix="1">
      <alignment horizontal="center"/>
    </xf>
    <xf numFmtId="189" fontId="3" fillId="0" borderId="12" xfId="0" applyNumberFormat="1" applyFont="1" applyFill="1" applyBorder="1" applyAlignment="1">
      <alignment/>
    </xf>
    <xf numFmtId="189" fontId="3" fillId="0" borderId="12" xfId="0" applyNumberFormat="1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Border="1" applyAlignment="1" quotePrefix="1">
      <alignment horizontal="center" vertical="center" wrapText="1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2" fontId="4" fillId="0" borderId="12" xfId="0" applyNumberFormat="1" applyFont="1" applyFill="1" applyBorder="1" applyAlignment="1" quotePrefix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left" vertical="center" wrapText="1" shrinkToFit="1"/>
    </xf>
    <xf numFmtId="0" fontId="10" fillId="0" borderId="1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189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vertical="center" wrapText="1" shrinkToFit="1"/>
    </xf>
    <xf numFmtId="0" fontId="3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189" fontId="4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left" vertical="center" wrapText="1" shrinkToFi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 shrinkToFit="1"/>
    </xf>
    <xf numFmtId="49" fontId="13" fillId="0" borderId="12" xfId="0" applyNumberFormat="1" applyFont="1" applyBorder="1" applyAlignment="1">
      <alignment horizontal="center" vertical="center" wrapText="1" shrinkToFit="1"/>
    </xf>
    <xf numFmtId="49" fontId="14" fillId="0" borderId="12" xfId="0" applyNumberFormat="1" applyFont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 shrinkToFit="1"/>
    </xf>
    <xf numFmtId="0" fontId="14" fillId="0" borderId="12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 shrinkToFi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 shrinkToFi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 shrinkToFit="1"/>
    </xf>
    <xf numFmtId="0" fontId="3" fillId="0" borderId="0" xfId="0" applyFont="1" applyBorder="1" applyAlignment="1">
      <alignment horizontal="right" vertical="center"/>
    </xf>
    <xf numFmtId="188" fontId="3" fillId="0" borderId="0" xfId="0" applyNumberFormat="1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right" vertical="center" wrapText="1"/>
    </xf>
    <xf numFmtId="188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 shrinkToFit="1"/>
    </xf>
    <xf numFmtId="0" fontId="12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 shrinkToFit="1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89" fontId="4" fillId="0" borderId="12" xfId="0" applyNumberFormat="1" applyFont="1" applyFill="1" applyBorder="1" applyAlignment="1" quotePrefix="1">
      <alignment horizontal="center" vertical="center"/>
    </xf>
    <xf numFmtId="189" fontId="4" fillId="0" borderId="12" xfId="0" applyNumberFormat="1" applyFont="1" applyFill="1" applyBorder="1" applyAlignment="1">
      <alignment vertical="center"/>
    </xf>
    <xf numFmtId="189" fontId="6" fillId="0" borderId="12" xfId="0" applyNumberFormat="1" applyFont="1" applyFill="1" applyBorder="1" applyAlignment="1">
      <alignment vertical="center"/>
    </xf>
    <xf numFmtId="189" fontId="4" fillId="0" borderId="12" xfId="0" applyNumberFormat="1" applyFont="1" applyFill="1" applyBorder="1" applyAlignment="1">
      <alignment horizontal="right" vertical="center" wrapText="1"/>
    </xf>
    <xf numFmtId="189" fontId="3" fillId="0" borderId="12" xfId="0" applyNumberFormat="1" applyFont="1" applyFill="1" applyBorder="1" applyAlignment="1">
      <alignment horizontal="right" vertical="center" wrapText="1"/>
    </xf>
    <xf numFmtId="189" fontId="4" fillId="0" borderId="12" xfId="0" applyNumberFormat="1" applyFont="1" applyBorder="1" applyAlignment="1" quotePrefix="1">
      <alignment horizontal="center" vertical="center" wrapText="1"/>
    </xf>
    <xf numFmtId="189" fontId="3" fillId="0" borderId="12" xfId="0" applyNumberFormat="1" applyFont="1" applyFill="1" applyBorder="1" applyAlignment="1" quotePrefix="1">
      <alignment horizontal="right"/>
    </xf>
    <xf numFmtId="189" fontId="3" fillId="0" borderId="12" xfId="0" applyNumberFormat="1" applyFont="1" applyFill="1" applyBorder="1" applyAlignment="1" quotePrefix="1">
      <alignment horizontal="right" vertical="center"/>
    </xf>
    <xf numFmtId="189" fontId="4" fillId="0" borderId="12" xfId="0" applyNumberFormat="1" applyFont="1" applyFill="1" applyBorder="1" applyAlignment="1" quotePrefix="1">
      <alignment horizontal="right" vertical="center"/>
    </xf>
    <xf numFmtId="189" fontId="4" fillId="0" borderId="12" xfId="0" applyNumberFormat="1" applyFont="1" applyFill="1" applyBorder="1" applyAlignment="1">
      <alignment horizontal="right" vertical="center"/>
    </xf>
    <xf numFmtId="189" fontId="4" fillId="0" borderId="12" xfId="0" applyNumberFormat="1" applyFont="1" applyFill="1" applyBorder="1" applyAlignment="1" quotePrefix="1">
      <alignment horizontal="right" vertical="center" wrapText="1"/>
    </xf>
    <xf numFmtId="188" fontId="4" fillId="0" borderId="12" xfId="0" applyNumberFormat="1" applyFont="1" applyFill="1" applyBorder="1" applyAlignment="1">
      <alignment horizontal="right" vertical="center" wrapText="1"/>
    </xf>
    <xf numFmtId="188" fontId="4" fillId="0" borderId="12" xfId="0" applyNumberFormat="1" applyFont="1" applyFill="1" applyBorder="1" applyAlignment="1">
      <alignment horizontal="right" vertical="center"/>
    </xf>
    <xf numFmtId="188" fontId="4" fillId="0" borderId="12" xfId="0" applyNumberFormat="1" applyFont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7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 quotePrefix="1">
      <alignment horizontal="center" vertical="center"/>
    </xf>
    <xf numFmtId="189" fontId="17" fillId="0" borderId="12" xfId="0" applyNumberFormat="1" applyFont="1" applyFill="1" applyBorder="1" applyAlignment="1">
      <alignment horizontal="center" vertical="center" wrapText="1"/>
    </xf>
    <xf numFmtId="189" fontId="17" fillId="0" borderId="12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left" vertical="center" wrapText="1"/>
    </xf>
    <xf numFmtId="189" fontId="15" fillId="0" borderId="12" xfId="0" applyNumberFormat="1" applyFont="1" applyFill="1" applyBorder="1" applyAlignment="1">
      <alignment horizontal="center" vertical="center" wrapText="1"/>
    </xf>
    <xf numFmtId="189" fontId="15" fillId="0" borderId="12" xfId="0" applyNumberFormat="1" applyFont="1" applyFill="1" applyBorder="1" applyAlignment="1">
      <alignment horizontal="right" vertical="center" wrapText="1"/>
    </xf>
    <xf numFmtId="189" fontId="18" fillId="0" borderId="12" xfId="0" applyNumberFormat="1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right" vertical="center" wrapText="1"/>
    </xf>
    <xf numFmtId="49" fontId="15" fillId="0" borderId="12" xfId="0" applyNumberFormat="1" applyFont="1" applyFill="1" applyBorder="1" applyAlignment="1">
      <alignment horizontal="center" vertical="center"/>
    </xf>
    <xf numFmtId="3" fontId="17" fillId="0" borderId="12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189" fontId="15" fillId="0" borderId="12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vertical="center"/>
    </xf>
    <xf numFmtId="189" fontId="15" fillId="0" borderId="12" xfId="0" applyNumberFormat="1" applyFont="1" applyFill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right" vertical="center" wrapText="1"/>
    </xf>
    <xf numFmtId="188" fontId="4" fillId="0" borderId="12" xfId="43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 shrinkToFit="1"/>
    </xf>
    <xf numFmtId="0" fontId="4" fillId="33" borderId="12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justify" wrapText="1"/>
    </xf>
    <xf numFmtId="0" fontId="19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center" wrapText="1" shrinkToFit="1"/>
    </xf>
    <xf numFmtId="0" fontId="6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 shrinkToFi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88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 shrinkToFit="1"/>
    </xf>
    <xf numFmtId="0" fontId="4" fillId="0" borderId="12" xfId="0" applyFont="1" applyBorder="1" applyAlignment="1">
      <alignment horizontal="right" vertical="center" wrapText="1"/>
    </xf>
    <xf numFmtId="0" fontId="16" fillId="0" borderId="12" xfId="0" applyFont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8"/>
  <sheetViews>
    <sheetView tabSelected="1" zoomScale="75" zoomScaleNormal="75" zoomScalePageLayoutView="0" workbookViewId="0" topLeftCell="A61">
      <selection activeCell="F38" sqref="F37:I38"/>
    </sheetView>
  </sheetViews>
  <sheetFormatPr defaultColWidth="9.00390625" defaultRowHeight="12.75"/>
  <cols>
    <col min="1" max="1" width="64.75390625" style="2" customWidth="1"/>
    <col min="2" max="2" width="12.00390625" style="3" customWidth="1"/>
    <col min="3" max="3" width="14.125" style="3" customWidth="1"/>
    <col min="4" max="4" width="14.375" style="3" customWidth="1"/>
    <col min="5" max="5" width="14.00390625" style="2" customWidth="1"/>
    <col min="6" max="6" width="14.875" style="2" customWidth="1"/>
    <col min="7" max="7" width="12.875" style="2" customWidth="1"/>
    <col min="8" max="8" width="14.75390625" style="2" customWidth="1"/>
    <col min="9" max="9" width="15.875" style="2" customWidth="1"/>
    <col min="10" max="10" width="9.125" style="2" customWidth="1"/>
    <col min="11" max="11" width="10.00390625" style="2" customWidth="1"/>
    <col min="12" max="12" width="9.625" style="2" customWidth="1"/>
    <col min="13" max="16384" width="9.125" style="2" customWidth="1"/>
  </cols>
  <sheetData>
    <row r="1" spans="1:9" ht="18.75">
      <c r="A1" s="205" t="s">
        <v>50</v>
      </c>
      <c r="B1" s="205"/>
      <c r="C1" s="1"/>
      <c r="D1" s="1"/>
      <c r="F1" s="211" t="s">
        <v>48</v>
      </c>
      <c r="G1" s="211"/>
      <c r="H1" s="211"/>
      <c r="I1" s="211"/>
    </row>
    <row r="2" spans="1:9" ht="18.75">
      <c r="A2" s="4" t="s">
        <v>601</v>
      </c>
      <c r="B2" s="5"/>
      <c r="D2" s="211" t="s">
        <v>288</v>
      </c>
      <c r="E2" s="211"/>
      <c r="F2" s="211"/>
      <c r="G2" s="211"/>
      <c r="H2" s="211"/>
      <c r="I2" s="211"/>
    </row>
    <row r="3" spans="1:9" ht="18.75">
      <c r="A3" s="6"/>
      <c r="B3" s="7"/>
      <c r="D3" s="211" t="s">
        <v>228</v>
      </c>
      <c r="E3" s="211"/>
      <c r="F3" s="211"/>
      <c r="G3" s="211"/>
      <c r="H3" s="211"/>
      <c r="I3" s="211"/>
    </row>
    <row r="4" spans="1:9" ht="18.75">
      <c r="A4" s="4"/>
      <c r="B4" s="7"/>
      <c r="D4" s="211" t="s">
        <v>229</v>
      </c>
      <c r="E4" s="211"/>
      <c r="F4" s="211"/>
      <c r="G4" s="211"/>
      <c r="H4" s="211"/>
      <c r="I4" s="211"/>
    </row>
    <row r="5" spans="1:9" ht="18.75">
      <c r="A5" s="212" t="s">
        <v>49</v>
      </c>
      <c r="B5" s="212"/>
      <c r="E5" s="8"/>
      <c r="F5" s="209"/>
      <c r="G5" s="209"/>
      <c r="H5" s="209"/>
      <c r="I5" s="209"/>
    </row>
    <row r="6" spans="1:9" ht="18.75">
      <c r="A6" s="209" t="s">
        <v>425</v>
      </c>
      <c r="B6" s="209"/>
      <c r="C6" s="8"/>
      <c r="D6" s="8"/>
      <c r="E6" s="8"/>
      <c r="F6" s="3"/>
      <c r="G6" s="3"/>
      <c r="H6" s="3"/>
      <c r="I6" s="3"/>
    </row>
    <row r="7" spans="1:9" ht="18.75">
      <c r="A7" s="219" t="s">
        <v>601</v>
      </c>
      <c r="B7" s="219"/>
      <c r="C7" s="10"/>
      <c r="D7" s="10"/>
      <c r="E7" s="11"/>
      <c r="F7" s="218" t="s">
        <v>51</v>
      </c>
      <c r="G7" s="218"/>
      <c r="H7" s="218"/>
      <c r="I7" s="218"/>
    </row>
    <row r="8" spans="1:9" ht="11.25" customHeight="1">
      <c r="A8" s="12"/>
      <c r="B8" s="12"/>
      <c r="C8" s="2"/>
      <c r="D8" s="2"/>
      <c r="E8" s="13"/>
      <c r="F8" s="14" t="s">
        <v>602</v>
      </c>
      <c r="G8" s="14"/>
      <c r="H8" s="14"/>
      <c r="I8" s="14"/>
    </row>
    <row r="9" spans="1:9" ht="14.25" customHeight="1">
      <c r="A9" s="14"/>
      <c r="B9" s="14"/>
      <c r="C9" s="2"/>
      <c r="D9" s="2"/>
      <c r="F9" s="209" t="s">
        <v>425</v>
      </c>
      <c r="G9" s="209"/>
      <c r="H9" s="12"/>
      <c r="I9" s="12"/>
    </row>
    <row r="10" spans="1:9" ht="18.75">
      <c r="A10" s="207" t="s">
        <v>219</v>
      </c>
      <c r="B10" s="207"/>
      <c r="C10" s="15"/>
      <c r="D10" s="211" t="s">
        <v>319</v>
      </c>
      <c r="E10" s="211"/>
      <c r="F10" s="211"/>
      <c r="G10" s="211"/>
      <c r="H10" s="211"/>
      <c r="I10" s="211"/>
    </row>
    <row r="11" spans="1:9" ht="18.75" customHeight="1">
      <c r="A11" s="209" t="s">
        <v>425</v>
      </c>
      <c r="B11" s="209"/>
      <c r="D11" s="211" t="s">
        <v>350</v>
      </c>
      <c r="E11" s="211"/>
      <c r="F11" s="211"/>
      <c r="G11" s="211"/>
      <c r="H11" s="211"/>
      <c r="I11" s="211"/>
    </row>
    <row r="12" spans="5:9" ht="12.75" customHeight="1">
      <c r="E12" s="13"/>
      <c r="F12" s="209"/>
      <c r="G12" s="209"/>
      <c r="H12" s="209"/>
      <c r="I12" s="209"/>
    </row>
    <row r="13" spans="1:9" ht="16.5" customHeight="1">
      <c r="A13" s="2" t="s">
        <v>601</v>
      </c>
      <c r="B13" s="16"/>
      <c r="C13" s="16"/>
      <c r="D13" s="16"/>
      <c r="E13" s="13"/>
      <c r="F13" s="205" t="s">
        <v>52</v>
      </c>
      <c r="G13" s="205"/>
      <c r="H13" s="205"/>
      <c r="I13" s="205"/>
    </row>
    <row r="14" spans="1:9" ht="18.75">
      <c r="A14" s="14"/>
      <c r="B14" s="26"/>
      <c r="C14" s="16"/>
      <c r="D14" s="16"/>
      <c r="E14" s="13"/>
      <c r="F14" s="5" t="s">
        <v>603</v>
      </c>
      <c r="G14" s="5"/>
      <c r="H14" s="5"/>
      <c r="I14" s="5"/>
    </row>
    <row r="15" spans="1:9" ht="11.25" customHeight="1">
      <c r="A15" s="12"/>
      <c r="B15" s="12"/>
      <c r="C15" s="13"/>
      <c r="D15" s="13"/>
      <c r="E15" s="13"/>
      <c r="F15" s="214" t="s">
        <v>45</v>
      </c>
      <c r="G15" s="214"/>
      <c r="H15" s="217"/>
      <c r="I15" s="217"/>
    </row>
    <row r="16" spans="1:9" ht="31.5" customHeight="1">
      <c r="A16" s="212" t="s">
        <v>318</v>
      </c>
      <c r="B16" s="212"/>
      <c r="C16" s="15"/>
      <c r="D16" s="213" t="s">
        <v>53</v>
      </c>
      <c r="E16" s="213"/>
      <c r="F16" s="213"/>
      <c r="G16" s="213"/>
      <c r="H16" s="213"/>
      <c r="I16" s="213"/>
    </row>
    <row r="17" spans="1:7" ht="20.25" customHeight="1">
      <c r="A17" s="209" t="s">
        <v>425</v>
      </c>
      <c r="B17" s="209"/>
      <c r="C17" s="15"/>
      <c r="D17" s="15"/>
      <c r="E17" s="15"/>
      <c r="F17" s="209" t="s">
        <v>425</v>
      </c>
      <c r="G17" s="209"/>
    </row>
    <row r="18" spans="2:9" ht="18.75">
      <c r="B18" s="15"/>
      <c r="C18" s="15"/>
      <c r="D18" s="15"/>
      <c r="E18" s="15"/>
      <c r="F18" s="209"/>
      <c r="G18" s="209"/>
      <c r="H18" s="209"/>
      <c r="I18" s="17" t="s">
        <v>54</v>
      </c>
    </row>
    <row r="19" spans="1:9" ht="18.75">
      <c r="A19" s="222"/>
      <c r="B19" s="222"/>
      <c r="C19" s="222"/>
      <c r="D19" s="222"/>
      <c r="E19" s="222"/>
      <c r="F19" s="222"/>
      <c r="G19" s="222"/>
      <c r="H19" s="18" t="s">
        <v>55</v>
      </c>
      <c r="I19" s="17">
        <v>2020</v>
      </c>
    </row>
    <row r="20" spans="1:9" ht="19.5">
      <c r="A20" s="19" t="s">
        <v>33</v>
      </c>
      <c r="B20" s="210" t="s">
        <v>604</v>
      </c>
      <c r="C20" s="210"/>
      <c r="D20" s="210"/>
      <c r="E20" s="210"/>
      <c r="F20" s="210"/>
      <c r="G20" s="215" t="s">
        <v>12</v>
      </c>
      <c r="H20" s="216"/>
      <c r="I20" s="17" t="s">
        <v>614</v>
      </c>
    </row>
    <row r="21" spans="1:9" ht="18.75">
      <c r="A21" s="12" t="s">
        <v>34</v>
      </c>
      <c r="B21" s="204" t="s">
        <v>605</v>
      </c>
      <c r="C21" s="204"/>
      <c r="D21" s="204"/>
      <c r="E21" s="204"/>
      <c r="F21" s="204"/>
      <c r="G21" s="206" t="s">
        <v>25</v>
      </c>
      <c r="H21" s="206"/>
      <c r="I21" s="17">
        <v>430</v>
      </c>
    </row>
    <row r="22" spans="1:9" ht="37.5">
      <c r="A22" s="12" t="s">
        <v>56</v>
      </c>
      <c r="B22" s="20" t="s">
        <v>606</v>
      </c>
      <c r="C22" s="20"/>
      <c r="D22" s="20"/>
      <c r="E22" s="20"/>
      <c r="F22" s="20"/>
      <c r="G22" s="206" t="s">
        <v>57</v>
      </c>
      <c r="H22" s="206"/>
      <c r="I22" s="17" t="s">
        <v>615</v>
      </c>
    </row>
    <row r="23" spans="1:9" ht="19.5">
      <c r="A23" s="21" t="s">
        <v>286</v>
      </c>
      <c r="B23" s="223" t="s">
        <v>607</v>
      </c>
      <c r="C23" s="223"/>
      <c r="D23" s="223"/>
      <c r="E23" s="223"/>
      <c r="F23" s="223"/>
      <c r="G23" s="206" t="s">
        <v>14</v>
      </c>
      <c r="H23" s="206"/>
      <c r="I23" s="17" t="s">
        <v>616</v>
      </c>
    </row>
    <row r="24" spans="1:9" ht="18.75">
      <c r="A24" s="21" t="s">
        <v>36</v>
      </c>
      <c r="B24" s="204" t="s">
        <v>608</v>
      </c>
      <c r="C24" s="204"/>
      <c r="D24" s="204"/>
      <c r="E24" s="204"/>
      <c r="F24" s="204"/>
      <c r="G24" s="206" t="s">
        <v>13</v>
      </c>
      <c r="H24" s="206"/>
      <c r="I24" s="17" t="s">
        <v>617</v>
      </c>
    </row>
    <row r="25" spans="1:9" ht="18.75">
      <c r="A25" s="22" t="s">
        <v>35</v>
      </c>
      <c r="B25" s="204" t="s">
        <v>609</v>
      </c>
      <c r="C25" s="204"/>
      <c r="D25" s="204"/>
      <c r="E25" s="204"/>
      <c r="F25" s="204"/>
      <c r="G25" s="206" t="s">
        <v>15</v>
      </c>
      <c r="H25" s="206"/>
      <c r="I25" s="17" t="s">
        <v>618</v>
      </c>
    </row>
    <row r="26" spans="1:9" ht="18.75">
      <c r="A26" s="22" t="s">
        <v>238</v>
      </c>
      <c r="B26" s="204"/>
      <c r="C26" s="204"/>
      <c r="D26" s="204"/>
      <c r="E26" s="204"/>
      <c r="F26" s="204"/>
      <c r="G26" s="206"/>
      <c r="H26" s="206"/>
      <c r="I26" s="17"/>
    </row>
    <row r="27" spans="1:9" ht="18.75">
      <c r="A27" s="22" t="s">
        <v>58</v>
      </c>
      <c r="B27" s="204" t="s">
        <v>610</v>
      </c>
      <c r="C27" s="204"/>
      <c r="D27" s="204"/>
      <c r="E27" s="204"/>
      <c r="F27" s="204"/>
      <c r="G27" s="206"/>
      <c r="H27" s="206"/>
      <c r="I27" s="17" t="s">
        <v>619</v>
      </c>
    </row>
    <row r="28" spans="1:9" ht="18.75">
      <c r="A28" s="22" t="s">
        <v>59</v>
      </c>
      <c r="B28" s="20">
        <v>385</v>
      </c>
      <c r="C28" s="23"/>
      <c r="D28" s="23"/>
      <c r="E28" s="23"/>
      <c r="F28" s="23"/>
      <c r="G28" s="9"/>
      <c r="H28" s="9"/>
      <c r="I28" s="7"/>
    </row>
    <row r="29" spans="1:9" ht="18.75">
      <c r="A29" s="24" t="s">
        <v>30</v>
      </c>
      <c r="B29" s="12" t="s">
        <v>611</v>
      </c>
      <c r="C29" s="14"/>
      <c r="D29" s="14"/>
      <c r="E29" s="14"/>
      <c r="F29" s="14"/>
      <c r="G29" s="14"/>
      <c r="H29" s="14"/>
      <c r="I29" s="14"/>
    </row>
    <row r="30" spans="1:9" ht="14.25" customHeight="1">
      <c r="A30" s="22" t="s">
        <v>31</v>
      </c>
      <c r="B30" s="12" t="s">
        <v>612</v>
      </c>
      <c r="C30" s="12"/>
      <c r="D30" s="12"/>
      <c r="E30" s="12"/>
      <c r="F30" s="12"/>
      <c r="G30" s="12"/>
      <c r="H30" s="12"/>
      <c r="I30" s="14"/>
    </row>
    <row r="31" spans="1:9" ht="18.75">
      <c r="A31" s="24" t="s">
        <v>32</v>
      </c>
      <c r="B31" s="12" t="s">
        <v>613</v>
      </c>
      <c r="C31" s="12"/>
      <c r="D31" s="12"/>
      <c r="E31" s="12"/>
      <c r="F31" s="12"/>
      <c r="G31" s="12"/>
      <c r="H31" s="12"/>
      <c r="I31" s="14"/>
    </row>
    <row r="32" spans="1:4" ht="19.5" customHeight="1">
      <c r="A32" s="25"/>
      <c r="B32" s="2"/>
      <c r="C32" s="2"/>
      <c r="D32" s="2"/>
    </row>
    <row r="33" spans="1:9" ht="18.75">
      <c r="A33" s="208" t="s">
        <v>432</v>
      </c>
      <c r="B33" s="208"/>
      <c r="C33" s="208"/>
      <c r="D33" s="208"/>
      <c r="E33" s="198">
        <v>2019</v>
      </c>
      <c r="F33" s="1" t="s">
        <v>380</v>
      </c>
      <c r="G33" s="195"/>
      <c r="H33" s="195"/>
      <c r="I33" s="195"/>
    </row>
    <row r="34" spans="2:9" ht="12" customHeight="1">
      <c r="B34" s="8"/>
      <c r="C34" s="8"/>
      <c r="D34" s="8"/>
      <c r="E34" s="8"/>
      <c r="F34" s="8"/>
      <c r="G34" s="8"/>
      <c r="H34" s="8"/>
      <c r="I34" s="8"/>
    </row>
    <row r="35" spans="1:9" ht="18.75">
      <c r="A35" s="225" t="s">
        <v>60</v>
      </c>
      <c r="B35" s="225"/>
      <c r="C35" s="225"/>
      <c r="D35" s="225"/>
      <c r="E35" s="225"/>
      <c r="F35" s="225"/>
      <c r="G35" s="225"/>
      <c r="H35" s="225"/>
      <c r="I35" s="225"/>
    </row>
    <row r="36" spans="1:9" ht="22.5" customHeight="1">
      <c r="A36" s="225" t="s">
        <v>61</v>
      </c>
      <c r="B36" s="225"/>
      <c r="C36" s="225"/>
      <c r="D36" s="225"/>
      <c r="E36" s="225"/>
      <c r="F36" s="225"/>
      <c r="G36" s="225"/>
      <c r="H36" s="225"/>
      <c r="I36" s="225"/>
    </row>
    <row r="37" spans="1:9" ht="16.5" customHeight="1">
      <c r="A37" s="36"/>
      <c r="B37" s="36"/>
      <c r="C37" s="36"/>
      <c r="D37" s="36"/>
      <c r="E37" s="36"/>
      <c r="F37" s="36"/>
      <c r="G37" s="36"/>
      <c r="H37" s="36"/>
      <c r="I37" s="36"/>
    </row>
    <row r="38" spans="1:9" ht="14.25" customHeight="1">
      <c r="A38" s="228"/>
      <c r="B38" s="226" t="s">
        <v>38</v>
      </c>
      <c r="C38" s="220" t="s">
        <v>115</v>
      </c>
      <c r="D38" s="220" t="s">
        <v>136</v>
      </c>
      <c r="E38" s="226" t="s">
        <v>62</v>
      </c>
      <c r="F38" s="226" t="s">
        <v>290</v>
      </c>
      <c r="G38" s="227"/>
      <c r="H38" s="227"/>
      <c r="I38" s="227"/>
    </row>
    <row r="39" spans="1:9" ht="55.5" customHeight="1">
      <c r="A39" s="228"/>
      <c r="B39" s="226"/>
      <c r="C39" s="221"/>
      <c r="D39" s="221"/>
      <c r="E39" s="226"/>
      <c r="F39" s="48" t="s">
        <v>291</v>
      </c>
      <c r="G39" s="48" t="s">
        <v>292</v>
      </c>
      <c r="H39" s="48" t="s">
        <v>293</v>
      </c>
      <c r="I39" s="48" t="s">
        <v>294</v>
      </c>
    </row>
    <row r="40" spans="1:9" ht="17.25" customHeight="1">
      <c r="A40" s="48">
        <v>1</v>
      </c>
      <c r="B40" s="49">
        <v>2</v>
      </c>
      <c r="C40" s="51">
        <v>3</v>
      </c>
      <c r="D40" s="51">
        <v>4</v>
      </c>
      <c r="E40" s="49">
        <v>5</v>
      </c>
      <c r="F40" s="48">
        <v>6</v>
      </c>
      <c r="G40" s="48">
        <v>7</v>
      </c>
      <c r="H40" s="48">
        <v>8</v>
      </c>
      <c r="I40" s="48">
        <v>9</v>
      </c>
    </row>
    <row r="41" spans="1:9" s="35" customFormat="1" ht="24.75" customHeight="1">
      <c r="A41" s="52" t="s">
        <v>75</v>
      </c>
      <c r="B41" s="52"/>
      <c r="C41" s="52"/>
      <c r="D41" s="52"/>
      <c r="E41" s="52"/>
      <c r="F41" s="52"/>
      <c r="G41" s="52"/>
      <c r="H41" s="52"/>
      <c r="I41" s="52"/>
    </row>
    <row r="42" spans="1:9" s="35" customFormat="1" ht="36" customHeight="1">
      <c r="A42" s="53" t="s">
        <v>63</v>
      </c>
      <c r="B42" s="54" t="s">
        <v>26</v>
      </c>
      <c r="C42" s="152">
        <v>0</v>
      </c>
      <c r="D42" s="152">
        <v>0</v>
      </c>
      <c r="E42" s="153">
        <f>SUM(F42:I42)</f>
        <v>61000</v>
      </c>
      <c r="F42" s="153">
        <v>16000</v>
      </c>
      <c r="G42" s="153">
        <v>15000</v>
      </c>
      <c r="H42" s="153">
        <v>15000</v>
      </c>
      <c r="I42" s="153">
        <v>15000</v>
      </c>
    </row>
    <row r="43" spans="1:9" s="35" customFormat="1" ht="24.75" customHeight="1">
      <c r="A43" s="55" t="s">
        <v>239</v>
      </c>
      <c r="B43" s="54" t="s">
        <v>27</v>
      </c>
      <c r="C43" s="152">
        <v>0</v>
      </c>
      <c r="D43" s="152">
        <v>0</v>
      </c>
      <c r="E43" s="153">
        <f>SUM(F43:I43)</f>
        <v>0</v>
      </c>
      <c r="F43" s="153">
        <v>0</v>
      </c>
      <c r="G43" s="153">
        <v>0</v>
      </c>
      <c r="H43" s="153">
        <v>0</v>
      </c>
      <c r="I43" s="153">
        <v>0</v>
      </c>
    </row>
    <row r="44" spans="1:9" s="35" customFormat="1" ht="24.75" customHeight="1">
      <c r="A44" s="55" t="s">
        <v>248</v>
      </c>
      <c r="B44" s="54" t="s">
        <v>28</v>
      </c>
      <c r="C44" s="152">
        <v>0</v>
      </c>
      <c r="D44" s="152">
        <v>0</v>
      </c>
      <c r="E44" s="153">
        <f>SUM(F44:I44)</f>
        <v>0</v>
      </c>
      <c r="F44" s="153">
        <v>0</v>
      </c>
      <c r="G44" s="153">
        <v>0</v>
      </c>
      <c r="H44" s="153">
        <v>0</v>
      </c>
      <c r="I44" s="153">
        <v>0</v>
      </c>
    </row>
    <row r="45" spans="1:9" s="35" customFormat="1" ht="24.75" customHeight="1">
      <c r="A45" s="55" t="s">
        <v>384</v>
      </c>
      <c r="B45" s="54" t="s">
        <v>29</v>
      </c>
      <c r="C45" s="152">
        <v>0</v>
      </c>
      <c r="D45" s="152">
        <v>0</v>
      </c>
      <c r="E45" s="153">
        <f>SUM(F45:I45)</f>
        <v>0</v>
      </c>
      <c r="F45" s="153">
        <v>0</v>
      </c>
      <c r="G45" s="153">
        <v>0</v>
      </c>
      <c r="H45" s="153">
        <v>0</v>
      </c>
      <c r="I45" s="153">
        <v>0</v>
      </c>
    </row>
    <row r="46" spans="1:9" s="35" customFormat="1" ht="24.75" customHeight="1">
      <c r="A46" s="55" t="s">
        <v>385</v>
      </c>
      <c r="B46" s="54" t="s">
        <v>64</v>
      </c>
      <c r="C46" s="152">
        <v>0</v>
      </c>
      <c r="D46" s="152">
        <v>0</v>
      </c>
      <c r="E46" s="153">
        <f>SUM(F46:I46)</f>
        <v>0</v>
      </c>
      <c r="F46" s="153">
        <v>0</v>
      </c>
      <c r="G46" s="153">
        <v>0</v>
      </c>
      <c r="H46" s="153">
        <v>0</v>
      </c>
      <c r="I46" s="153">
        <v>0</v>
      </c>
    </row>
    <row r="47" spans="1:9" s="44" customFormat="1" ht="47.25" customHeight="1">
      <c r="A47" s="56" t="s">
        <v>386</v>
      </c>
      <c r="B47" s="57" t="s">
        <v>65</v>
      </c>
      <c r="C47" s="82">
        <f>C42-SUM(C43:C46)</f>
        <v>0</v>
      </c>
      <c r="D47" s="82">
        <f>D42-SUM(D43:D46)</f>
        <v>0</v>
      </c>
      <c r="E47" s="82">
        <f>E42-SUM(E43:E46)</f>
        <v>61000</v>
      </c>
      <c r="F47" s="82">
        <f>F42-F43-F44-F45-F46</f>
        <v>16000</v>
      </c>
      <c r="G47" s="82">
        <f>G42-G43-G44-G45-G46</f>
        <v>15000</v>
      </c>
      <c r="H47" s="82">
        <f>H42-H43-H44-H45-H46</f>
        <v>15000</v>
      </c>
      <c r="I47" s="82">
        <f>I42-I43-I44-I45-I46</f>
        <v>15000</v>
      </c>
    </row>
    <row r="48" spans="1:9" s="35" customFormat="1" ht="24.75" customHeight="1">
      <c r="A48" s="53" t="s">
        <v>387</v>
      </c>
      <c r="B48" s="54" t="s">
        <v>66</v>
      </c>
      <c r="C48" s="152">
        <v>0</v>
      </c>
      <c r="D48" s="152">
        <v>0</v>
      </c>
      <c r="E48" s="153">
        <f>SUM(F48:I48)</f>
        <v>151.4</v>
      </c>
      <c r="F48" s="153">
        <v>35.1</v>
      </c>
      <c r="G48" s="153">
        <v>42.1</v>
      </c>
      <c r="H48" s="153">
        <v>37.1</v>
      </c>
      <c r="I48" s="153">
        <v>37.1</v>
      </c>
    </row>
    <row r="49" spans="1:9" s="35" customFormat="1" ht="24.75" customHeight="1">
      <c r="A49" s="58" t="s">
        <v>388</v>
      </c>
      <c r="B49" s="54" t="s">
        <v>67</v>
      </c>
      <c r="C49" s="68">
        <v>0</v>
      </c>
      <c r="D49" s="68">
        <v>0</v>
      </c>
      <c r="E49" s="153">
        <f>SUM(F49:I49)</f>
        <v>0</v>
      </c>
      <c r="F49" s="153">
        <v>0</v>
      </c>
      <c r="G49" s="153">
        <v>0</v>
      </c>
      <c r="H49" s="153">
        <v>0</v>
      </c>
      <c r="I49" s="153">
        <v>0</v>
      </c>
    </row>
    <row r="50" spans="1:9" s="35" customFormat="1" ht="24.75" customHeight="1">
      <c r="A50" s="58" t="s">
        <v>389</v>
      </c>
      <c r="B50" s="54" t="s">
        <v>68</v>
      </c>
      <c r="C50" s="152">
        <v>0</v>
      </c>
      <c r="D50" s="152">
        <v>0</v>
      </c>
      <c r="E50" s="153">
        <f>SUM(F50:I50)</f>
        <v>0</v>
      </c>
      <c r="F50" s="153">
        <v>0</v>
      </c>
      <c r="G50" s="153">
        <v>0</v>
      </c>
      <c r="H50" s="153">
        <v>0</v>
      </c>
      <c r="I50" s="153">
        <v>0</v>
      </c>
    </row>
    <row r="51" spans="1:9" s="35" customFormat="1" ht="24.75" customHeight="1">
      <c r="A51" s="58" t="s">
        <v>390</v>
      </c>
      <c r="B51" s="54" t="s">
        <v>9</v>
      </c>
      <c r="C51" s="152">
        <v>0</v>
      </c>
      <c r="D51" s="152">
        <v>0</v>
      </c>
      <c r="E51" s="153">
        <f>SUM(F51:I51)</f>
        <v>6355.900000000001</v>
      </c>
      <c r="F51" s="153">
        <v>1408.7</v>
      </c>
      <c r="G51" s="153">
        <v>3354.3</v>
      </c>
      <c r="H51" s="153">
        <v>604.8</v>
      </c>
      <c r="I51" s="153">
        <v>988.1</v>
      </c>
    </row>
    <row r="52" spans="1:9" s="35" customFormat="1" ht="54.75" customHeight="1">
      <c r="A52" s="58" t="s">
        <v>174</v>
      </c>
      <c r="B52" s="54" t="s">
        <v>39</v>
      </c>
      <c r="C52" s="152">
        <v>0</v>
      </c>
      <c r="D52" s="152">
        <v>0</v>
      </c>
      <c r="E52" s="153">
        <f>SUM(F52:I52)</f>
        <v>0</v>
      </c>
      <c r="F52" s="153">
        <v>0</v>
      </c>
      <c r="G52" s="153">
        <v>0</v>
      </c>
      <c r="H52" s="153">
        <v>0</v>
      </c>
      <c r="I52" s="153">
        <v>0</v>
      </c>
    </row>
    <row r="53" spans="1:9" s="35" customFormat="1" ht="24.75" customHeight="1">
      <c r="A53" s="59" t="s">
        <v>47</v>
      </c>
      <c r="B53" s="57" t="s">
        <v>40</v>
      </c>
      <c r="C53" s="82">
        <f aca="true" t="shared" si="0" ref="C53:I53">SUM(C47:C52)</f>
        <v>0</v>
      </c>
      <c r="D53" s="82">
        <f t="shared" si="0"/>
        <v>0</v>
      </c>
      <c r="E53" s="82">
        <f t="shared" si="0"/>
        <v>67507.3</v>
      </c>
      <c r="F53" s="82">
        <f t="shared" si="0"/>
        <v>17443.8</v>
      </c>
      <c r="G53" s="82">
        <f t="shared" si="0"/>
        <v>18396.4</v>
      </c>
      <c r="H53" s="82">
        <f t="shared" si="0"/>
        <v>15641.9</v>
      </c>
      <c r="I53" s="82">
        <f t="shared" si="0"/>
        <v>16025.2</v>
      </c>
    </row>
    <row r="54" spans="1:9" s="35" customFormat="1" ht="24.75" customHeight="1">
      <c r="A54" s="59" t="s">
        <v>76</v>
      </c>
      <c r="B54" s="54"/>
      <c r="C54" s="59"/>
      <c r="D54" s="59"/>
      <c r="E54" s="59"/>
      <c r="F54" s="59"/>
      <c r="G54" s="59"/>
      <c r="H54" s="59"/>
      <c r="I54" s="59"/>
    </row>
    <row r="55" spans="1:9" s="35" customFormat="1" ht="44.25" customHeight="1">
      <c r="A55" s="58" t="s">
        <v>391</v>
      </c>
      <c r="B55" s="54" t="s">
        <v>41</v>
      </c>
      <c r="C55" s="68">
        <v>0</v>
      </c>
      <c r="D55" s="68">
        <v>0</v>
      </c>
      <c r="E55" s="153">
        <f>SUM(F55:I55)</f>
        <v>0</v>
      </c>
      <c r="F55" s="153">
        <v>0</v>
      </c>
      <c r="G55" s="153">
        <v>0</v>
      </c>
      <c r="H55" s="153">
        <v>0</v>
      </c>
      <c r="I55" s="153">
        <v>0</v>
      </c>
    </row>
    <row r="56" spans="1:9" s="35" customFormat="1" ht="24.75" customHeight="1">
      <c r="A56" s="58" t="s">
        <v>421</v>
      </c>
      <c r="B56" s="54" t="s">
        <v>42</v>
      </c>
      <c r="C56" s="153">
        <f aca="true" t="shared" si="1" ref="C56:I56">SUM(C57:C61)</f>
        <v>0</v>
      </c>
      <c r="D56" s="153">
        <f t="shared" si="1"/>
        <v>0</v>
      </c>
      <c r="E56" s="153">
        <f t="shared" si="1"/>
        <v>0</v>
      </c>
      <c r="F56" s="153">
        <f t="shared" si="1"/>
        <v>0</v>
      </c>
      <c r="G56" s="153">
        <f t="shared" si="1"/>
        <v>0</v>
      </c>
      <c r="H56" s="153">
        <f t="shared" si="1"/>
        <v>0</v>
      </c>
      <c r="I56" s="153">
        <f t="shared" si="1"/>
        <v>0</v>
      </c>
    </row>
    <row r="57" spans="1:9" s="35" customFormat="1" ht="36" customHeight="1">
      <c r="A57" s="53" t="s">
        <v>69</v>
      </c>
      <c r="B57" s="54" t="s">
        <v>155</v>
      </c>
      <c r="C57" s="68">
        <v>0</v>
      </c>
      <c r="D57" s="68">
        <v>0</v>
      </c>
      <c r="E57" s="153">
        <f aca="true" t="shared" si="2" ref="E57:E68">SUM(F57:I57)</f>
        <v>0</v>
      </c>
      <c r="F57" s="154">
        <v>0</v>
      </c>
      <c r="G57" s="154">
        <v>0</v>
      </c>
      <c r="H57" s="154">
        <v>0</v>
      </c>
      <c r="I57" s="154">
        <v>0</v>
      </c>
    </row>
    <row r="58" spans="1:9" s="35" customFormat="1" ht="24.75" customHeight="1">
      <c r="A58" s="53" t="s">
        <v>200</v>
      </c>
      <c r="B58" s="54" t="s">
        <v>156</v>
      </c>
      <c r="C58" s="68">
        <v>0</v>
      </c>
      <c r="D58" s="68">
        <v>0</v>
      </c>
      <c r="E58" s="153">
        <f t="shared" si="2"/>
        <v>0</v>
      </c>
      <c r="F58" s="154">
        <v>0</v>
      </c>
      <c r="G58" s="154">
        <v>0</v>
      </c>
      <c r="H58" s="154">
        <v>0</v>
      </c>
      <c r="I58" s="154">
        <v>0</v>
      </c>
    </row>
    <row r="59" spans="1:9" s="35" customFormat="1" ht="24.75" customHeight="1">
      <c r="A59" s="53" t="s">
        <v>70</v>
      </c>
      <c r="B59" s="54" t="s">
        <v>249</v>
      </c>
      <c r="C59" s="68">
        <v>0</v>
      </c>
      <c r="D59" s="68">
        <v>0</v>
      </c>
      <c r="E59" s="153">
        <f t="shared" si="2"/>
        <v>0</v>
      </c>
      <c r="F59" s="154">
        <v>0</v>
      </c>
      <c r="G59" s="154">
        <v>0</v>
      </c>
      <c r="H59" s="154">
        <v>0</v>
      </c>
      <c r="I59" s="154">
        <v>0</v>
      </c>
    </row>
    <row r="60" spans="1:9" s="35" customFormat="1" ht="24.75" customHeight="1">
      <c r="A60" s="53" t="s">
        <v>71</v>
      </c>
      <c r="B60" s="54" t="s">
        <v>250</v>
      </c>
      <c r="C60" s="68">
        <v>0</v>
      </c>
      <c r="D60" s="68">
        <v>0</v>
      </c>
      <c r="E60" s="153">
        <f t="shared" si="2"/>
        <v>0</v>
      </c>
      <c r="F60" s="154">
        <v>0</v>
      </c>
      <c r="G60" s="154">
        <v>0</v>
      </c>
      <c r="H60" s="154">
        <v>0</v>
      </c>
      <c r="I60" s="154">
        <v>0</v>
      </c>
    </row>
    <row r="61" spans="1:9" s="35" customFormat="1" ht="24.75" customHeight="1">
      <c r="A61" s="53" t="s">
        <v>392</v>
      </c>
      <c r="B61" s="54" t="s">
        <v>251</v>
      </c>
      <c r="C61" s="68">
        <v>0</v>
      </c>
      <c r="D61" s="68">
        <v>0</v>
      </c>
      <c r="E61" s="153">
        <f t="shared" si="2"/>
        <v>0</v>
      </c>
      <c r="F61" s="154">
        <v>0</v>
      </c>
      <c r="G61" s="154">
        <v>0</v>
      </c>
      <c r="H61" s="154">
        <v>0</v>
      </c>
      <c r="I61" s="154">
        <v>0</v>
      </c>
    </row>
    <row r="62" spans="1:9" s="35" customFormat="1" ht="24.75" customHeight="1">
      <c r="A62" s="58" t="s">
        <v>393</v>
      </c>
      <c r="B62" s="54" t="s">
        <v>43</v>
      </c>
      <c r="C62" s="67">
        <v>0</v>
      </c>
      <c r="D62" s="67">
        <v>0</v>
      </c>
      <c r="E62" s="153">
        <f t="shared" si="2"/>
        <v>0</v>
      </c>
      <c r="F62" s="153">
        <v>0</v>
      </c>
      <c r="G62" s="153">
        <v>0</v>
      </c>
      <c r="H62" s="153">
        <v>0</v>
      </c>
      <c r="I62" s="153">
        <v>0</v>
      </c>
    </row>
    <row r="63" spans="1:9" s="35" customFormat="1" ht="24.75" customHeight="1">
      <c r="A63" s="58" t="s">
        <v>394</v>
      </c>
      <c r="B63" s="54" t="s">
        <v>46</v>
      </c>
      <c r="C63" s="67">
        <v>0</v>
      </c>
      <c r="D63" s="67">
        <v>0</v>
      </c>
      <c r="E63" s="153">
        <f t="shared" si="2"/>
        <v>0</v>
      </c>
      <c r="F63" s="153">
        <v>0</v>
      </c>
      <c r="G63" s="153">
        <v>0</v>
      </c>
      <c r="H63" s="153">
        <v>0</v>
      </c>
      <c r="I63" s="153">
        <v>0</v>
      </c>
    </row>
    <row r="64" spans="1:9" s="35" customFormat="1" ht="24.75" customHeight="1">
      <c r="A64" s="58" t="s">
        <v>395</v>
      </c>
      <c r="B64" s="54" t="s">
        <v>72</v>
      </c>
      <c r="C64" s="67">
        <v>0</v>
      </c>
      <c r="D64" s="67">
        <v>0</v>
      </c>
      <c r="E64" s="153">
        <f t="shared" si="2"/>
        <v>0</v>
      </c>
      <c r="F64" s="153">
        <v>0</v>
      </c>
      <c r="G64" s="153">
        <v>0</v>
      </c>
      <c r="H64" s="153">
        <v>0</v>
      </c>
      <c r="I64" s="153">
        <v>0</v>
      </c>
    </row>
    <row r="65" spans="1:9" s="35" customFormat="1" ht="24.75" customHeight="1">
      <c r="A65" s="58" t="s">
        <v>396</v>
      </c>
      <c r="B65" s="54" t="s">
        <v>73</v>
      </c>
      <c r="C65" s="66">
        <v>0</v>
      </c>
      <c r="D65" s="66">
        <v>0</v>
      </c>
      <c r="E65" s="153">
        <f t="shared" si="2"/>
        <v>0</v>
      </c>
      <c r="F65" s="153">
        <v>0</v>
      </c>
      <c r="G65" s="153">
        <v>0</v>
      </c>
      <c r="H65" s="153">
        <v>0</v>
      </c>
      <c r="I65" s="153">
        <v>0</v>
      </c>
    </row>
    <row r="66" spans="1:9" s="35" customFormat="1" ht="24.75" customHeight="1">
      <c r="A66" s="58" t="s">
        <v>397</v>
      </c>
      <c r="B66" s="54" t="s">
        <v>74</v>
      </c>
      <c r="C66" s="67">
        <v>0</v>
      </c>
      <c r="D66" s="67">
        <v>0</v>
      </c>
      <c r="E66" s="153">
        <f t="shared" si="2"/>
        <v>67507.3</v>
      </c>
      <c r="F66" s="153">
        <v>17443.8</v>
      </c>
      <c r="G66" s="153">
        <v>18396.4</v>
      </c>
      <c r="H66" s="153">
        <v>15641.9</v>
      </c>
      <c r="I66" s="153">
        <v>16025.2</v>
      </c>
    </row>
    <row r="67" spans="1:9" s="35" customFormat="1" ht="24.75" customHeight="1">
      <c r="A67" s="53" t="s">
        <v>4</v>
      </c>
      <c r="B67" s="54" t="s">
        <v>10</v>
      </c>
      <c r="C67" s="67">
        <v>0</v>
      </c>
      <c r="D67" s="67">
        <v>0</v>
      </c>
      <c r="E67" s="153">
        <f t="shared" si="2"/>
        <v>0</v>
      </c>
      <c r="F67" s="153">
        <v>0</v>
      </c>
      <c r="G67" s="153">
        <v>0</v>
      </c>
      <c r="H67" s="153">
        <v>0</v>
      </c>
      <c r="I67" s="153">
        <v>0</v>
      </c>
    </row>
    <row r="68" spans="1:9" s="35" customFormat="1" ht="24.75" customHeight="1">
      <c r="A68" s="53" t="s">
        <v>175</v>
      </c>
      <c r="B68" s="54" t="s">
        <v>16</v>
      </c>
      <c r="C68" s="66">
        <v>0</v>
      </c>
      <c r="D68" s="66">
        <v>0</v>
      </c>
      <c r="E68" s="153">
        <f t="shared" si="2"/>
        <v>0</v>
      </c>
      <c r="F68" s="153">
        <v>0</v>
      </c>
      <c r="G68" s="153">
        <v>0</v>
      </c>
      <c r="H68" s="153">
        <v>0</v>
      </c>
      <c r="I68" s="153">
        <v>0</v>
      </c>
    </row>
    <row r="69" spans="1:9" s="35" customFormat="1" ht="24.75" customHeight="1">
      <c r="A69" s="59" t="s">
        <v>320</v>
      </c>
      <c r="B69" s="57" t="s">
        <v>17</v>
      </c>
      <c r="C69" s="82">
        <f>C55+C56+SUM(C62:C68)</f>
        <v>0</v>
      </c>
      <c r="D69" s="82">
        <f>D55+D56+SUM(D62:D68)</f>
        <v>0</v>
      </c>
      <c r="E69" s="82">
        <f>E55+E56+SUM(E62:E68)</f>
        <v>67507.3</v>
      </c>
      <c r="F69" s="82">
        <f>F55+F56+F62+F63+F64+F65+F66+F67+F68</f>
        <v>17443.8</v>
      </c>
      <c r="G69" s="82">
        <f>G55+G56+G62+G63+G64+G65+G66+G67+G68</f>
        <v>18396.4</v>
      </c>
      <c r="H69" s="82">
        <f>H55+H56+H62+H63+H64+H65+H66+H67+H68</f>
        <v>15641.9</v>
      </c>
      <c r="I69" s="82">
        <f>I55+I56+I62+I63+I64+I65+I66+I67+I68</f>
        <v>16025.2</v>
      </c>
    </row>
    <row r="70" spans="1:9" s="35" customFormat="1" ht="24.75" customHeight="1">
      <c r="A70" s="59" t="s">
        <v>77</v>
      </c>
      <c r="B70" s="57"/>
      <c r="C70" s="59"/>
      <c r="D70" s="59"/>
      <c r="E70" s="59"/>
      <c r="F70" s="59"/>
      <c r="G70" s="59"/>
      <c r="H70" s="59"/>
      <c r="I70" s="59"/>
    </row>
    <row r="71" spans="1:9" s="35" customFormat="1" ht="24.75" customHeight="1">
      <c r="A71" s="58" t="s">
        <v>78</v>
      </c>
      <c r="B71" s="54" t="s">
        <v>18</v>
      </c>
      <c r="C71" s="153">
        <f aca="true" t="shared" si="3" ref="C71:I71">C47-C55</f>
        <v>0</v>
      </c>
      <c r="D71" s="153">
        <f t="shared" si="3"/>
        <v>0</v>
      </c>
      <c r="E71" s="153">
        <f t="shared" si="3"/>
        <v>61000</v>
      </c>
      <c r="F71" s="153">
        <f t="shared" si="3"/>
        <v>16000</v>
      </c>
      <c r="G71" s="153">
        <f t="shared" si="3"/>
        <v>15000</v>
      </c>
      <c r="H71" s="153">
        <f t="shared" si="3"/>
        <v>15000</v>
      </c>
      <c r="I71" s="153">
        <f t="shared" si="3"/>
        <v>15000</v>
      </c>
    </row>
    <row r="72" spans="1:10" s="35" customFormat="1" ht="24.75" customHeight="1">
      <c r="A72" s="53" t="s">
        <v>5</v>
      </c>
      <c r="B72" s="54" t="s">
        <v>19</v>
      </c>
      <c r="C72" s="155">
        <f>C71+C48-C56-C62-C63</f>
        <v>0</v>
      </c>
      <c r="D72" s="155">
        <f>D71+D48-D56-D62-D63</f>
        <v>0</v>
      </c>
      <c r="E72" s="155">
        <f>E71+E48-E56-E62-E63</f>
        <v>61151.4</v>
      </c>
      <c r="F72" s="155">
        <f>(F71+F48)-F56-F62-F63</f>
        <v>16035.1</v>
      </c>
      <c r="G72" s="155">
        <f>(G71+G48)-G56-G62-G63</f>
        <v>15042.1</v>
      </c>
      <c r="H72" s="155">
        <f>(H71+H48)-H56-H62-H63</f>
        <v>15037.1</v>
      </c>
      <c r="I72" s="155">
        <f>(I71+I48)-I56-I62-I63</f>
        <v>15037.1</v>
      </c>
      <c r="J72" s="60"/>
    </row>
    <row r="73" spans="1:10" s="35" customFormat="1" ht="37.5" customHeight="1">
      <c r="A73" s="53" t="s">
        <v>37</v>
      </c>
      <c r="B73" s="54" t="s">
        <v>20</v>
      </c>
      <c r="C73" s="155">
        <f>C72+C49+C50+C51-C64-C65-C66</f>
        <v>0</v>
      </c>
      <c r="D73" s="155">
        <f>D72+D49+D50+D51-D64-D65-D66</f>
        <v>0</v>
      </c>
      <c r="E73" s="155">
        <f>E72+E49+E50+E51-E64-E65-E66</f>
        <v>0</v>
      </c>
      <c r="F73" s="155">
        <f>(F72+F49+F50+F51)-F64-F65-F66</f>
        <v>0</v>
      </c>
      <c r="G73" s="155">
        <f>(G72+G49+G50+G51)-G64-G65-G66</f>
        <v>0</v>
      </c>
      <c r="H73" s="155">
        <f>(H72+H49+H50+H51)-H64-H65-H66</f>
        <v>0</v>
      </c>
      <c r="I73" s="155">
        <f>(I72+I49+I50+I51)-I64-I65-I66</f>
        <v>0</v>
      </c>
      <c r="J73" s="60"/>
    </row>
    <row r="74" spans="1:10" s="35" customFormat="1" ht="24.75" customHeight="1">
      <c r="A74" s="53" t="s">
        <v>79</v>
      </c>
      <c r="B74" s="54" t="s">
        <v>21</v>
      </c>
      <c r="C74" s="155">
        <v>0</v>
      </c>
      <c r="D74" s="155">
        <v>0</v>
      </c>
      <c r="E74" s="156"/>
      <c r="F74" s="155">
        <v>0</v>
      </c>
      <c r="G74" s="155">
        <v>0</v>
      </c>
      <c r="H74" s="155">
        <v>0</v>
      </c>
      <c r="I74" s="155">
        <v>0</v>
      </c>
      <c r="J74" s="60"/>
    </row>
    <row r="75" spans="1:10" s="44" customFormat="1" ht="24.75" customHeight="1">
      <c r="A75" s="56" t="s">
        <v>80</v>
      </c>
      <c r="B75" s="57" t="s">
        <v>22</v>
      </c>
      <c r="C75" s="156">
        <f aca="true" t="shared" si="4" ref="C75:I75">C73+C52-C67-C68-C74</f>
        <v>0</v>
      </c>
      <c r="D75" s="156">
        <f t="shared" si="4"/>
        <v>0</v>
      </c>
      <c r="E75" s="156">
        <f>E73+E52-E67-E68-E74</f>
        <v>0</v>
      </c>
      <c r="F75" s="156">
        <f t="shared" si="4"/>
        <v>0</v>
      </c>
      <c r="G75" s="156">
        <f t="shared" si="4"/>
        <v>0</v>
      </c>
      <c r="H75" s="156">
        <f t="shared" si="4"/>
        <v>0</v>
      </c>
      <c r="I75" s="156">
        <f t="shared" si="4"/>
        <v>0</v>
      </c>
      <c r="J75" s="61"/>
    </row>
    <row r="76" spans="1:9" s="35" customFormat="1" ht="24.75" customHeight="1">
      <c r="A76" s="53" t="s">
        <v>81</v>
      </c>
      <c r="B76" s="54" t="s">
        <v>84</v>
      </c>
      <c r="C76" s="66">
        <v>0</v>
      </c>
      <c r="D76" s="67">
        <v>0</v>
      </c>
      <c r="E76" s="156">
        <f>F76+G76+H76+I76</f>
        <v>0</v>
      </c>
      <c r="F76" s="64">
        <v>0</v>
      </c>
      <c r="G76" s="64">
        <v>0</v>
      </c>
      <c r="H76" s="64">
        <v>0</v>
      </c>
      <c r="I76" s="153">
        <v>0</v>
      </c>
    </row>
    <row r="77" spans="1:9" s="35" customFormat="1" ht="24.75" customHeight="1">
      <c r="A77" s="53" t="s">
        <v>82</v>
      </c>
      <c r="B77" s="54" t="s">
        <v>198</v>
      </c>
      <c r="C77" s="66">
        <v>0</v>
      </c>
      <c r="D77" s="66">
        <v>0</v>
      </c>
      <c r="E77" s="156">
        <f>F77+G77+H77+I77</f>
        <v>0</v>
      </c>
      <c r="F77" s="64">
        <v>0</v>
      </c>
      <c r="G77" s="64">
        <v>0</v>
      </c>
      <c r="H77" s="64">
        <v>0</v>
      </c>
      <c r="I77" s="153">
        <v>0</v>
      </c>
    </row>
    <row r="78" spans="1:9" s="35" customFormat="1" ht="32.25" customHeight="1">
      <c r="A78" s="224" t="s">
        <v>83</v>
      </c>
      <c r="B78" s="224"/>
      <c r="C78" s="224"/>
      <c r="D78" s="224"/>
      <c r="E78" s="224"/>
      <c r="F78" s="224"/>
      <c r="G78" s="224"/>
      <c r="H78" s="224"/>
      <c r="I78" s="224"/>
    </row>
    <row r="79" spans="1:9" s="171" customFormat="1" ht="41.25" customHeight="1">
      <c r="A79" s="167" t="s">
        <v>338</v>
      </c>
      <c r="B79" s="168" t="s">
        <v>23</v>
      </c>
      <c r="C79" s="169">
        <f aca="true" t="shared" si="5" ref="C79:I79">C80+C81</f>
        <v>0</v>
      </c>
      <c r="D79" s="169">
        <f t="shared" si="5"/>
        <v>0</v>
      </c>
      <c r="E79" s="170">
        <f t="shared" si="5"/>
        <v>0</v>
      </c>
      <c r="F79" s="169">
        <f t="shared" si="5"/>
        <v>0</v>
      </c>
      <c r="G79" s="169">
        <f t="shared" si="5"/>
        <v>0</v>
      </c>
      <c r="H79" s="169">
        <f t="shared" si="5"/>
        <v>0</v>
      </c>
      <c r="I79" s="169">
        <f t="shared" si="5"/>
        <v>0</v>
      </c>
    </row>
    <row r="80" spans="1:9" s="171" customFormat="1" ht="33" customHeight="1">
      <c r="A80" s="172" t="s">
        <v>237</v>
      </c>
      <c r="B80" s="168" t="s">
        <v>188</v>
      </c>
      <c r="C80" s="173">
        <v>0</v>
      </c>
      <c r="D80" s="173">
        <v>0</v>
      </c>
      <c r="E80" s="174">
        <f>SUM(F80:I80)</f>
        <v>0</v>
      </c>
      <c r="F80" s="175">
        <v>0</v>
      </c>
      <c r="G80" s="175">
        <v>0</v>
      </c>
      <c r="H80" s="175">
        <v>0</v>
      </c>
      <c r="I80" s="175">
        <v>0</v>
      </c>
    </row>
    <row r="81" spans="1:9" s="171" customFormat="1" ht="36.75" customHeight="1">
      <c r="A81" s="176" t="s">
        <v>352</v>
      </c>
      <c r="B81" s="168" t="s">
        <v>252</v>
      </c>
      <c r="C81" s="173">
        <v>0</v>
      </c>
      <c r="D81" s="173">
        <v>0</v>
      </c>
      <c r="E81" s="174">
        <f>SUM(F81:I81)</f>
        <v>0</v>
      </c>
      <c r="F81" s="175">
        <v>0</v>
      </c>
      <c r="G81" s="175">
        <v>0</v>
      </c>
      <c r="H81" s="175">
        <v>0</v>
      </c>
      <c r="I81" s="175">
        <v>0</v>
      </c>
    </row>
    <row r="82" spans="1:9" s="171" customFormat="1" ht="24.75" customHeight="1">
      <c r="A82" s="177" t="s">
        <v>282</v>
      </c>
      <c r="B82" s="178"/>
      <c r="C82" s="173"/>
      <c r="D82" s="173"/>
      <c r="E82" s="174"/>
      <c r="F82" s="175"/>
      <c r="G82" s="175"/>
      <c r="H82" s="175"/>
      <c r="I82" s="175"/>
    </row>
    <row r="83" spans="1:9" s="171" customFormat="1" ht="96" customHeight="1">
      <c r="A83" s="172" t="s">
        <v>351</v>
      </c>
      <c r="B83" s="168" t="s">
        <v>24</v>
      </c>
      <c r="C83" s="173">
        <v>0</v>
      </c>
      <c r="D83" s="173">
        <v>0</v>
      </c>
      <c r="E83" s="174">
        <f>SUM(F83:I83)</f>
        <v>0</v>
      </c>
      <c r="F83" s="179">
        <v>0</v>
      </c>
      <c r="G83" s="179">
        <v>0</v>
      </c>
      <c r="H83" s="179">
        <v>0</v>
      </c>
      <c r="I83" s="179">
        <v>0</v>
      </c>
    </row>
    <row r="84" spans="1:9" s="171" customFormat="1" ht="24.75" customHeight="1">
      <c r="A84" s="180" t="s">
        <v>184</v>
      </c>
      <c r="B84" s="168" t="s">
        <v>283</v>
      </c>
      <c r="C84" s="173">
        <v>0</v>
      </c>
      <c r="D84" s="173">
        <v>0</v>
      </c>
      <c r="E84" s="174">
        <f>SUM(F84:I84)</f>
        <v>0</v>
      </c>
      <c r="F84" s="179">
        <v>0</v>
      </c>
      <c r="G84" s="179">
        <v>0</v>
      </c>
      <c r="H84" s="179">
        <v>0</v>
      </c>
      <c r="I84" s="179">
        <v>0</v>
      </c>
    </row>
    <row r="85" spans="1:9" s="35" customFormat="1" ht="93" customHeight="1">
      <c r="A85" s="53" t="s">
        <v>353</v>
      </c>
      <c r="B85" s="62" t="s">
        <v>11</v>
      </c>
      <c r="C85" s="63" t="s">
        <v>285</v>
      </c>
      <c r="D85" s="63" t="s">
        <v>285</v>
      </c>
      <c r="E85" s="64">
        <v>0</v>
      </c>
      <c r="F85" s="65" t="s">
        <v>285</v>
      </c>
      <c r="G85" s="65" t="s">
        <v>285</v>
      </c>
      <c r="H85" s="65" t="s">
        <v>285</v>
      </c>
      <c r="I85" s="65" t="s">
        <v>285</v>
      </c>
    </row>
    <row r="86" spans="1:9" s="171" customFormat="1" ht="41.25" customHeight="1">
      <c r="A86" s="167" t="s">
        <v>182</v>
      </c>
      <c r="B86" s="181" t="s">
        <v>86</v>
      </c>
      <c r="C86" s="173">
        <v>0</v>
      </c>
      <c r="D86" s="173">
        <v>0</v>
      </c>
      <c r="E86" s="174">
        <f>F86</f>
        <v>0</v>
      </c>
      <c r="F86" s="179">
        <v>0</v>
      </c>
      <c r="G86" s="179">
        <v>0</v>
      </c>
      <c r="H86" s="179">
        <v>0</v>
      </c>
      <c r="I86" s="179">
        <v>0</v>
      </c>
    </row>
    <row r="87" spans="1:9" s="183" customFormat="1" ht="24.75" customHeight="1">
      <c r="A87" s="172" t="s">
        <v>281</v>
      </c>
      <c r="B87" s="181" t="s">
        <v>87</v>
      </c>
      <c r="C87" s="169">
        <v>0</v>
      </c>
      <c r="D87" s="169">
        <v>0</v>
      </c>
      <c r="E87" s="174">
        <f aca="true" t="shared" si="6" ref="E87:E92">SUM(F87:I87)</f>
        <v>0</v>
      </c>
      <c r="F87" s="182">
        <v>0</v>
      </c>
      <c r="G87" s="182">
        <v>0</v>
      </c>
      <c r="H87" s="182">
        <v>0</v>
      </c>
      <c r="I87" s="182">
        <v>0</v>
      </c>
    </row>
    <row r="88" spans="1:9" s="171" customFormat="1" ht="27.75" customHeight="1">
      <c r="A88" s="180" t="s">
        <v>354</v>
      </c>
      <c r="B88" s="184" t="s">
        <v>620</v>
      </c>
      <c r="C88" s="185"/>
      <c r="D88" s="185"/>
      <c r="E88" s="174">
        <f t="shared" si="6"/>
        <v>0</v>
      </c>
      <c r="F88" s="186"/>
      <c r="G88" s="186"/>
      <c r="H88" s="186"/>
      <c r="I88" s="186"/>
    </row>
    <row r="89" spans="1:9" s="171" customFormat="1" ht="24.75" customHeight="1">
      <c r="A89" s="180" t="s">
        <v>620</v>
      </c>
      <c r="B89" s="184" t="s">
        <v>601</v>
      </c>
      <c r="C89" s="185">
        <v>0</v>
      </c>
      <c r="D89" s="185">
        <v>0</v>
      </c>
      <c r="E89" s="174">
        <f t="shared" si="6"/>
        <v>0</v>
      </c>
      <c r="F89" s="186">
        <v>0</v>
      </c>
      <c r="G89" s="186">
        <v>0</v>
      </c>
      <c r="H89" s="186">
        <v>0</v>
      </c>
      <c r="I89" s="186">
        <v>0</v>
      </c>
    </row>
    <row r="90" spans="1:9" s="171" customFormat="1" ht="24.75" customHeight="1">
      <c r="A90" s="172" t="s">
        <v>85</v>
      </c>
      <c r="B90" s="181" t="s">
        <v>89</v>
      </c>
      <c r="C90" s="187">
        <v>0</v>
      </c>
      <c r="D90" s="187">
        <v>0</v>
      </c>
      <c r="E90" s="174">
        <f t="shared" si="6"/>
        <v>0</v>
      </c>
      <c r="F90" s="179">
        <v>0</v>
      </c>
      <c r="G90" s="179">
        <v>0</v>
      </c>
      <c r="H90" s="179">
        <v>0</v>
      </c>
      <c r="I90" s="179">
        <v>0</v>
      </c>
    </row>
    <row r="91" spans="1:9" s="171" customFormat="1" ht="24.75" customHeight="1">
      <c r="A91" s="172" t="s">
        <v>428</v>
      </c>
      <c r="B91" s="181" t="s">
        <v>90</v>
      </c>
      <c r="C91" s="3">
        <v>0</v>
      </c>
      <c r="D91" s="173">
        <v>0</v>
      </c>
      <c r="E91" s="174">
        <f t="shared" si="6"/>
        <v>0</v>
      </c>
      <c r="F91" s="179">
        <v>0</v>
      </c>
      <c r="G91" s="179">
        <v>0</v>
      </c>
      <c r="H91" s="179">
        <v>0</v>
      </c>
      <c r="I91" s="179">
        <v>0</v>
      </c>
    </row>
    <row r="92" spans="1:9" s="35" customFormat="1" ht="24.75" customHeight="1">
      <c r="A92" s="172" t="s">
        <v>429</v>
      </c>
      <c r="B92" s="181" t="s">
        <v>96</v>
      </c>
      <c r="C92" s="173">
        <v>0</v>
      </c>
      <c r="D92" s="173">
        <v>0</v>
      </c>
      <c r="E92" s="174">
        <f t="shared" si="6"/>
        <v>0</v>
      </c>
      <c r="F92" s="188">
        <v>0</v>
      </c>
      <c r="G92" s="188">
        <v>0</v>
      </c>
      <c r="H92" s="188">
        <v>0</v>
      </c>
      <c r="I92" s="188">
        <v>0</v>
      </c>
    </row>
    <row r="93" spans="1:9" s="35" customFormat="1" ht="36.75" customHeight="1">
      <c r="A93" s="56" t="s">
        <v>183</v>
      </c>
      <c r="B93" s="62" t="s">
        <v>100</v>
      </c>
      <c r="C93" s="156">
        <f>C75-C79-C83+C86-C87-C90-C91-C92</f>
        <v>0</v>
      </c>
      <c r="D93" s="156">
        <f>D75-D79-D83+D86-D87-D90-D91-D92</f>
        <v>0</v>
      </c>
      <c r="E93" s="82">
        <f>E75-E79-E83+E86-E87-E90-E91-E92</f>
        <v>0</v>
      </c>
      <c r="F93" s="156">
        <f>F75-F80-F81-F83+F86-F87-F90-F91-F92</f>
        <v>0</v>
      </c>
      <c r="G93" s="156">
        <f>G75-G80-G81-G83+G86-G87-G90-G91-G92</f>
        <v>0</v>
      </c>
      <c r="H93" s="156">
        <f>H75-H80-H81-H83+H86-H87-H90-H91-H92</f>
        <v>0</v>
      </c>
      <c r="I93" s="156">
        <f>I75-I80-I81-I83+I86-I87-I90-I91-I92</f>
        <v>0</v>
      </c>
    </row>
    <row r="94" spans="1:9" s="69" customFormat="1" ht="24" customHeight="1">
      <c r="A94" s="224" t="s">
        <v>88</v>
      </c>
      <c r="B94" s="224"/>
      <c r="C94" s="224"/>
      <c r="D94" s="224"/>
      <c r="E94" s="224"/>
      <c r="F94" s="224"/>
      <c r="G94" s="224"/>
      <c r="H94" s="224"/>
      <c r="I94" s="224"/>
    </row>
    <row r="95" spans="1:9" s="35" customFormat="1" ht="37.5" customHeight="1">
      <c r="A95" s="56" t="s">
        <v>242</v>
      </c>
      <c r="B95" s="57" t="s">
        <v>189</v>
      </c>
      <c r="C95" s="156">
        <f aca="true" t="shared" si="7" ref="C95:I95">C96+C97+C98-ABS(C99)+C100+C101+C102</f>
        <v>0</v>
      </c>
      <c r="D95" s="156">
        <f t="shared" si="7"/>
        <v>0</v>
      </c>
      <c r="E95" s="156">
        <f t="shared" si="7"/>
        <v>0</v>
      </c>
      <c r="F95" s="156">
        <f t="shared" si="7"/>
        <v>0</v>
      </c>
      <c r="G95" s="156">
        <f t="shared" si="7"/>
        <v>0</v>
      </c>
      <c r="H95" s="156">
        <f t="shared" si="7"/>
        <v>0</v>
      </c>
      <c r="I95" s="156">
        <f t="shared" si="7"/>
        <v>0</v>
      </c>
    </row>
    <row r="96" spans="1:9" s="35" customFormat="1" ht="24.75" customHeight="1">
      <c r="A96" s="53" t="s">
        <v>44</v>
      </c>
      <c r="B96" s="54" t="s">
        <v>298</v>
      </c>
      <c r="C96" s="155">
        <v>0</v>
      </c>
      <c r="D96" s="155">
        <v>0</v>
      </c>
      <c r="E96" s="156">
        <f aca="true" t="shared" si="8" ref="E96:E104">SUM(F96:I96)</f>
        <v>0</v>
      </c>
      <c r="F96" s="64">
        <v>0</v>
      </c>
      <c r="G96" s="64">
        <v>0</v>
      </c>
      <c r="H96" s="64">
        <v>0</v>
      </c>
      <c r="I96" s="64">
        <v>0</v>
      </c>
    </row>
    <row r="97" spans="1:9" s="35" customFormat="1" ht="24.75" customHeight="1">
      <c r="A97" s="58" t="s">
        <v>91</v>
      </c>
      <c r="B97" s="54" t="s">
        <v>299</v>
      </c>
      <c r="C97" s="155">
        <v>0</v>
      </c>
      <c r="D97" s="155">
        <v>0</v>
      </c>
      <c r="E97" s="156">
        <f t="shared" si="8"/>
        <v>0</v>
      </c>
      <c r="F97" s="64">
        <v>0</v>
      </c>
      <c r="G97" s="64">
        <v>0</v>
      </c>
      <c r="H97" s="64">
        <v>0</v>
      </c>
      <c r="I97" s="64">
        <v>0</v>
      </c>
    </row>
    <row r="98" spans="1:9" s="35" customFormat="1" ht="40.5" customHeight="1">
      <c r="A98" s="58" t="s">
        <v>92</v>
      </c>
      <c r="B98" s="54" t="s">
        <v>300</v>
      </c>
      <c r="C98" s="155">
        <v>0</v>
      </c>
      <c r="D98" s="155">
        <v>0</v>
      </c>
      <c r="E98" s="156">
        <f t="shared" si="8"/>
        <v>0</v>
      </c>
      <c r="F98" s="64">
        <v>0</v>
      </c>
      <c r="G98" s="64">
        <v>0</v>
      </c>
      <c r="H98" s="64">
        <v>0</v>
      </c>
      <c r="I98" s="64">
        <v>0</v>
      </c>
    </row>
    <row r="99" spans="1:9" s="35" customFormat="1" ht="37.5" customHeight="1">
      <c r="A99" s="58" t="s">
        <v>93</v>
      </c>
      <c r="B99" s="54" t="s">
        <v>301</v>
      </c>
      <c r="C99" s="155">
        <v>0</v>
      </c>
      <c r="D99" s="155">
        <v>0</v>
      </c>
      <c r="E99" s="156">
        <f t="shared" si="8"/>
        <v>0</v>
      </c>
      <c r="F99" s="64">
        <v>0</v>
      </c>
      <c r="G99" s="64">
        <v>0</v>
      </c>
      <c r="H99" s="64">
        <v>0</v>
      </c>
      <c r="I99" s="64">
        <v>0</v>
      </c>
    </row>
    <row r="100" spans="1:9" s="35" customFormat="1" ht="24.75" customHeight="1">
      <c r="A100" s="58" t="s">
        <v>94</v>
      </c>
      <c r="B100" s="54" t="s">
        <v>302</v>
      </c>
      <c r="C100" s="155">
        <v>0</v>
      </c>
      <c r="D100" s="155">
        <v>0</v>
      </c>
      <c r="E100" s="156">
        <f t="shared" si="8"/>
        <v>0</v>
      </c>
      <c r="F100" s="64">
        <v>0</v>
      </c>
      <c r="G100" s="64">
        <v>0</v>
      </c>
      <c r="H100" s="64">
        <v>0</v>
      </c>
      <c r="I100" s="64">
        <v>0</v>
      </c>
    </row>
    <row r="101" spans="1:9" s="35" customFormat="1" ht="24.75" customHeight="1">
      <c r="A101" s="58" t="s">
        <v>95</v>
      </c>
      <c r="B101" s="54" t="s">
        <v>303</v>
      </c>
      <c r="C101" s="155">
        <v>0</v>
      </c>
      <c r="D101" s="155">
        <v>0</v>
      </c>
      <c r="E101" s="156">
        <f t="shared" si="8"/>
        <v>0</v>
      </c>
      <c r="F101" s="64">
        <v>0</v>
      </c>
      <c r="G101" s="64">
        <v>0</v>
      </c>
      <c r="H101" s="64">
        <v>0</v>
      </c>
      <c r="I101" s="64">
        <v>0</v>
      </c>
    </row>
    <row r="102" spans="1:9" s="35" customFormat="1" ht="24.75" customHeight="1">
      <c r="A102" s="58" t="s">
        <v>398</v>
      </c>
      <c r="B102" s="54" t="s">
        <v>253</v>
      </c>
      <c r="C102" s="155">
        <v>0</v>
      </c>
      <c r="D102" s="155">
        <v>0</v>
      </c>
      <c r="E102" s="156">
        <f t="shared" si="8"/>
        <v>0</v>
      </c>
      <c r="F102" s="64">
        <v>0</v>
      </c>
      <c r="G102" s="64">
        <v>0</v>
      </c>
      <c r="H102" s="64">
        <v>0</v>
      </c>
      <c r="I102" s="64">
        <v>0</v>
      </c>
    </row>
    <row r="103" spans="1:9" s="35" customFormat="1" ht="33.75" customHeight="1">
      <c r="A103" s="53" t="s">
        <v>306</v>
      </c>
      <c r="B103" s="48" t="s">
        <v>304</v>
      </c>
      <c r="C103" s="155">
        <v>0</v>
      </c>
      <c r="D103" s="155">
        <v>0</v>
      </c>
      <c r="E103" s="156">
        <f t="shared" si="8"/>
        <v>0</v>
      </c>
      <c r="F103" s="64">
        <v>0</v>
      </c>
      <c r="G103" s="64">
        <v>0</v>
      </c>
      <c r="H103" s="64">
        <v>0</v>
      </c>
      <c r="I103" s="64">
        <v>0</v>
      </c>
    </row>
    <row r="104" spans="1:9" s="44" customFormat="1" ht="36" customHeight="1">
      <c r="A104" s="53" t="s">
        <v>307</v>
      </c>
      <c r="B104" s="48" t="s">
        <v>305</v>
      </c>
      <c r="C104" s="155">
        <v>0</v>
      </c>
      <c r="D104" s="155">
        <v>0</v>
      </c>
      <c r="E104" s="156">
        <f t="shared" si="8"/>
        <v>0</v>
      </c>
      <c r="F104" s="64">
        <v>0</v>
      </c>
      <c r="G104" s="64">
        <v>0</v>
      </c>
      <c r="H104" s="64">
        <v>0</v>
      </c>
      <c r="I104" s="64">
        <v>0</v>
      </c>
    </row>
    <row r="105" spans="1:9" s="35" customFormat="1" ht="35.25" customHeight="1">
      <c r="A105" s="56" t="s">
        <v>339</v>
      </c>
      <c r="B105" s="57" t="s">
        <v>192</v>
      </c>
      <c r="C105" s="156">
        <f aca="true" t="shared" si="9" ref="C105:I105">SUM(C106:C108)</f>
        <v>0</v>
      </c>
      <c r="D105" s="156">
        <f t="shared" si="9"/>
        <v>0</v>
      </c>
      <c r="E105" s="156">
        <f t="shared" si="9"/>
        <v>0</v>
      </c>
      <c r="F105" s="156">
        <f t="shared" si="9"/>
        <v>0</v>
      </c>
      <c r="G105" s="156">
        <f t="shared" si="9"/>
        <v>0</v>
      </c>
      <c r="H105" s="156">
        <f t="shared" si="9"/>
        <v>0</v>
      </c>
      <c r="I105" s="156">
        <f t="shared" si="9"/>
        <v>0</v>
      </c>
    </row>
    <row r="106" spans="1:9" s="35" customFormat="1" ht="38.25" customHeight="1">
      <c r="A106" s="53" t="s">
        <v>240</v>
      </c>
      <c r="B106" s="54" t="s">
        <v>193</v>
      </c>
      <c r="C106" s="155">
        <v>0</v>
      </c>
      <c r="D106" s="155">
        <v>0</v>
      </c>
      <c r="E106" s="156">
        <f>SUM(F106:I106)</f>
        <v>0</v>
      </c>
      <c r="F106" s="64">
        <v>0</v>
      </c>
      <c r="G106" s="64">
        <v>0</v>
      </c>
      <c r="H106" s="64">
        <v>0</v>
      </c>
      <c r="I106" s="64">
        <v>0</v>
      </c>
    </row>
    <row r="107" spans="1:9" s="35" customFormat="1" ht="24.75" customHeight="1">
      <c r="A107" s="53" t="s">
        <v>97</v>
      </c>
      <c r="B107" s="54" t="s">
        <v>194</v>
      </c>
      <c r="C107" s="155">
        <v>0</v>
      </c>
      <c r="D107" s="155">
        <v>0</v>
      </c>
      <c r="E107" s="156">
        <f>SUM(F107:I107)</f>
        <v>0</v>
      </c>
      <c r="F107" s="64">
        <v>0</v>
      </c>
      <c r="G107" s="64">
        <v>0</v>
      </c>
      <c r="H107" s="64">
        <v>0</v>
      </c>
      <c r="I107" s="64">
        <v>0</v>
      </c>
    </row>
    <row r="108" spans="1:9" s="44" customFormat="1" ht="24.75" customHeight="1">
      <c r="A108" s="53" t="s">
        <v>98</v>
      </c>
      <c r="B108" s="54" t="s">
        <v>254</v>
      </c>
      <c r="C108" s="155">
        <v>0</v>
      </c>
      <c r="D108" s="155">
        <v>0</v>
      </c>
      <c r="E108" s="156">
        <f>SUM(F108:I108)</f>
        <v>0</v>
      </c>
      <c r="F108" s="64">
        <v>0</v>
      </c>
      <c r="G108" s="64">
        <v>0</v>
      </c>
      <c r="H108" s="64">
        <v>0</v>
      </c>
      <c r="I108" s="64">
        <v>0</v>
      </c>
    </row>
    <row r="109" spans="1:9" s="35" customFormat="1" ht="39" customHeight="1">
      <c r="A109" s="56" t="s">
        <v>241</v>
      </c>
      <c r="B109" s="57" t="s">
        <v>195</v>
      </c>
      <c r="C109" s="156">
        <f aca="true" t="shared" si="10" ref="C109:I109">SUM(C110:C111)</f>
        <v>0</v>
      </c>
      <c r="D109" s="156">
        <f t="shared" si="10"/>
        <v>0</v>
      </c>
      <c r="E109" s="156">
        <f t="shared" si="10"/>
        <v>0</v>
      </c>
      <c r="F109" s="156">
        <f t="shared" si="10"/>
        <v>0</v>
      </c>
      <c r="G109" s="156">
        <f t="shared" si="10"/>
        <v>0</v>
      </c>
      <c r="H109" s="156">
        <f t="shared" si="10"/>
        <v>0</v>
      </c>
      <c r="I109" s="156">
        <f t="shared" si="10"/>
        <v>0</v>
      </c>
    </row>
    <row r="110" spans="1:9" s="35" customFormat="1" ht="24.75" customHeight="1">
      <c r="A110" s="53" t="s">
        <v>99</v>
      </c>
      <c r="B110" s="54" t="s">
        <v>196</v>
      </c>
      <c r="C110" s="155">
        <v>0</v>
      </c>
      <c r="D110" s="155">
        <v>0</v>
      </c>
      <c r="E110" s="155">
        <f>SUM(F110:I110)</f>
        <v>0</v>
      </c>
      <c r="F110" s="155">
        <v>0</v>
      </c>
      <c r="G110" s="155">
        <v>0</v>
      </c>
      <c r="H110" s="155">
        <v>0</v>
      </c>
      <c r="I110" s="155">
        <v>0</v>
      </c>
    </row>
    <row r="111" spans="1:9" s="44" customFormat="1" ht="24.75" customHeight="1">
      <c r="A111" s="53" t="s">
        <v>214</v>
      </c>
      <c r="B111" s="54" t="s">
        <v>197</v>
      </c>
      <c r="C111" s="155">
        <v>0</v>
      </c>
      <c r="D111" s="155">
        <v>0</v>
      </c>
      <c r="E111" s="155">
        <f>SUM(F111:I111)</f>
        <v>0</v>
      </c>
      <c r="F111" s="155">
        <v>0</v>
      </c>
      <c r="G111" s="155">
        <v>0</v>
      </c>
      <c r="H111" s="155">
        <v>0</v>
      </c>
      <c r="I111" s="155">
        <v>0</v>
      </c>
    </row>
    <row r="112" spans="1:9" s="35" customFormat="1" ht="24.75" customHeight="1">
      <c r="A112" s="56" t="s">
        <v>101</v>
      </c>
      <c r="B112" s="57" t="s">
        <v>255</v>
      </c>
      <c r="C112" s="156">
        <f aca="true" t="shared" si="11" ref="C112:I112">SUM(C113:C114)</f>
        <v>0</v>
      </c>
      <c r="D112" s="156">
        <f t="shared" si="11"/>
        <v>0</v>
      </c>
      <c r="E112" s="156">
        <f t="shared" si="11"/>
        <v>0</v>
      </c>
      <c r="F112" s="156">
        <f t="shared" si="11"/>
        <v>0</v>
      </c>
      <c r="G112" s="156">
        <f t="shared" si="11"/>
        <v>0</v>
      </c>
      <c r="H112" s="156">
        <f t="shared" si="11"/>
        <v>0</v>
      </c>
      <c r="I112" s="156">
        <f t="shared" si="11"/>
        <v>0</v>
      </c>
    </row>
    <row r="113" spans="1:9" ht="24.75" customHeight="1">
      <c r="A113" s="53" t="s">
        <v>102</v>
      </c>
      <c r="B113" s="54" t="s">
        <v>256</v>
      </c>
      <c r="C113" s="155">
        <v>0</v>
      </c>
      <c r="D113" s="155">
        <v>0</v>
      </c>
      <c r="E113" s="155">
        <f>SUM(F113:I113)</f>
        <v>0</v>
      </c>
      <c r="F113" s="155">
        <v>0</v>
      </c>
      <c r="G113" s="155">
        <v>0</v>
      </c>
      <c r="H113" s="155">
        <v>0</v>
      </c>
      <c r="I113" s="155">
        <v>0</v>
      </c>
    </row>
    <row r="114" spans="1:9" ht="24.75" customHeight="1">
      <c r="A114" s="70" t="s">
        <v>399</v>
      </c>
      <c r="B114" s="54" t="s">
        <v>257</v>
      </c>
      <c r="C114" s="157">
        <v>0</v>
      </c>
      <c r="D114" s="157">
        <v>0</v>
      </c>
      <c r="E114" s="155">
        <f>SUM(F114:I114)</f>
        <v>0</v>
      </c>
      <c r="F114" s="154">
        <v>0</v>
      </c>
      <c r="G114" s="154">
        <v>0</v>
      </c>
      <c r="H114" s="154">
        <v>0</v>
      </c>
      <c r="I114" s="154">
        <v>0</v>
      </c>
    </row>
    <row r="115" spans="1:9" ht="15.75" customHeight="1">
      <c r="A115" s="27"/>
      <c r="B115" s="28"/>
      <c r="C115" s="71"/>
      <c r="D115" s="71"/>
      <c r="E115" s="72"/>
      <c r="F115" s="73"/>
      <c r="G115" s="73"/>
      <c r="H115" s="73"/>
      <c r="I115" s="73"/>
    </row>
    <row r="116" spans="1:9" s="13" customFormat="1" ht="14.25" customHeight="1">
      <c r="A116" s="27"/>
      <c r="B116" s="28"/>
      <c r="C116" s="29"/>
      <c r="D116" s="29"/>
      <c r="E116" s="30"/>
      <c r="F116" s="31"/>
      <c r="G116" s="31"/>
      <c r="H116" s="31"/>
      <c r="I116" s="31"/>
    </row>
    <row r="117" spans="1:11" s="75" customFormat="1" ht="18.75" customHeight="1">
      <c r="A117" s="39" t="s">
        <v>356</v>
      </c>
      <c r="B117" s="32"/>
      <c r="C117" s="33"/>
      <c r="D117" s="33"/>
      <c r="E117" s="35"/>
      <c r="F117" s="35"/>
      <c r="G117" s="35"/>
      <c r="H117" s="35"/>
      <c r="I117" s="35"/>
      <c r="J117" s="35"/>
      <c r="K117" s="2"/>
    </row>
    <row r="118" spans="1:11" s="13" customFormat="1" ht="6.75" customHeight="1">
      <c r="A118" s="40" t="s">
        <v>362</v>
      </c>
      <c r="B118" s="40"/>
      <c r="C118" s="41" t="s">
        <v>360</v>
      </c>
      <c r="D118" s="42"/>
      <c r="E118" s="41"/>
      <c r="F118" s="41"/>
      <c r="G118" s="41" t="s">
        <v>361</v>
      </c>
      <c r="H118" s="41"/>
      <c r="I118" s="43"/>
      <c r="J118" s="43"/>
      <c r="K118" s="74"/>
    </row>
    <row r="119" spans="1:10" ht="18.75" customHeight="1">
      <c r="A119" s="38" t="s">
        <v>355</v>
      </c>
      <c r="C119" s="37" t="s">
        <v>357</v>
      </c>
      <c r="D119" s="34"/>
      <c r="E119" s="32"/>
      <c r="F119" s="32"/>
      <c r="G119" s="37" t="s">
        <v>358</v>
      </c>
      <c r="H119" s="32"/>
      <c r="I119" s="32"/>
      <c r="J119" s="32"/>
    </row>
    <row r="121" ht="18.75" customHeight="1">
      <c r="A121" s="76"/>
    </row>
    <row r="122" ht="18.75" customHeight="1">
      <c r="A122" s="76"/>
    </row>
    <row r="123" ht="18.75" customHeight="1">
      <c r="A123" s="76"/>
    </row>
    <row r="124" ht="18.75" customHeight="1">
      <c r="A124" s="76"/>
    </row>
    <row r="125" ht="18.75" customHeight="1">
      <c r="A125" s="76"/>
    </row>
    <row r="126" ht="18.75" customHeight="1">
      <c r="A126" s="76"/>
    </row>
    <row r="127" ht="18.75" customHeight="1">
      <c r="A127" s="76"/>
    </row>
    <row r="128" ht="18.75" customHeight="1">
      <c r="A128" s="76"/>
    </row>
    <row r="129" ht="18.75" customHeight="1">
      <c r="A129" s="76"/>
    </row>
    <row r="130" ht="18.75" customHeight="1">
      <c r="A130" s="76"/>
    </row>
    <row r="131" ht="18.75" customHeight="1">
      <c r="A131" s="76"/>
    </row>
    <row r="132" ht="18.75" customHeight="1">
      <c r="A132" s="76"/>
    </row>
    <row r="133" ht="18.75" customHeight="1">
      <c r="A133" s="76"/>
    </row>
    <row r="134" ht="18.75" customHeight="1">
      <c r="A134" s="76"/>
    </row>
    <row r="135" ht="18.75" customHeight="1">
      <c r="A135" s="76"/>
    </row>
    <row r="136" ht="18.75" customHeight="1">
      <c r="A136" s="76"/>
    </row>
    <row r="137" ht="18.75" customHeight="1">
      <c r="A137" s="76"/>
    </row>
    <row r="138" ht="18.75" customHeight="1">
      <c r="A138" s="76"/>
    </row>
    <row r="139" ht="18.75" customHeight="1">
      <c r="A139" s="76"/>
    </row>
    <row r="140" ht="18.75" customHeight="1">
      <c r="A140" s="76"/>
    </row>
    <row r="141" ht="18.75" customHeight="1">
      <c r="A141" s="76"/>
    </row>
    <row r="142" ht="18.75" customHeight="1">
      <c r="A142" s="76"/>
    </row>
    <row r="143" ht="18.75" customHeight="1">
      <c r="A143" s="76"/>
    </row>
    <row r="144" ht="18.75" customHeight="1">
      <c r="A144" s="76"/>
    </row>
    <row r="145" ht="18.75" customHeight="1">
      <c r="A145" s="76"/>
    </row>
    <row r="146" ht="18.75" customHeight="1">
      <c r="A146" s="76"/>
    </row>
    <row r="147" ht="18.75" customHeight="1">
      <c r="A147" s="76"/>
    </row>
    <row r="148" ht="18.75" customHeight="1">
      <c r="A148" s="76"/>
    </row>
    <row r="149" ht="18.75" customHeight="1">
      <c r="A149" s="76"/>
    </row>
    <row r="150" ht="18.75" customHeight="1">
      <c r="A150" s="76"/>
    </row>
    <row r="151" ht="18.75" customHeight="1">
      <c r="A151" s="76"/>
    </row>
    <row r="152" ht="18.75" customHeight="1">
      <c r="A152" s="76"/>
    </row>
    <row r="153" ht="18.75" customHeight="1">
      <c r="A153" s="76"/>
    </row>
    <row r="154" ht="18.75" customHeight="1">
      <c r="A154" s="76"/>
    </row>
    <row r="155" ht="18.75" customHeight="1">
      <c r="A155" s="76"/>
    </row>
    <row r="156" ht="18.75" customHeight="1">
      <c r="A156" s="76"/>
    </row>
    <row r="157" ht="18.75" customHeight="1">
      <c r="A157" s="76"/>
    </row>
    <row r="158" ht="18.75" customHeight="1">
      <c r="A158" s="76"/>
    </row>
    <row r="159" ht="18.75" customHeight="1">
      <c r="A159" s="76"/>
    </row>
    <row r="160" ht="18.75" customHeight="1">
      <c r="A160" s="76"/>
    </row>
    <row r="161" ht="18.75" customHeight="1">
      <c r="A161" s="76"/>
    </row>
    <row r="162" ht="18.75" customHeight="1">
      <c r="A162" s="76"/>
    </row>
    <row r="163" ht="18.75" customHeight="1">
      <c r="A163" s="76"/>
    </row>
    <row r="164" ht="18.75" customHeight="1">
      <c r="A164" s="76"/>
    </row>
    <row r="165" ht="18.75" customHeight="1">
      <c r="A165" s="76"/>
    </row>
    <row r="166" ht="18.75" customHeight="1">
      <c r="A166" s="76"/>
    </row>
    <row r="167" ht="18.75" customHeight="1">
      <c r="A167" s="76"/>
    </row>
    <row r="168" ht="18.75" customHeight="1">
      <c r="A168" s="76"/>
    </row>
    <row r="169" ht="18.75" customHeight="1">
      <c r="A169" s="76"/>
    </row>
    <row r="170" ht="18.75" customHeight="1">
      <c r="A170" s="76"/>
    </row>
    <row r="171" ht="18.75" customHeight="1">
      <c r="A171" s="76"/>
    </row>
    <row r="172" ht="18.75" customHeight="1">
      <c r="A172" s="76"/>
    </row>
    <row r="173" ht="18.75" customHeight="1">
      <c r="A173" s="76"/>
    </row>
    <row r="174" ht="18.75" customHeight="1">
      <c r="A174" s="76"/>
    </row>
    <row r="175" ht="18.75" customHeight="1">
      <c r="A175" s="76"/>
    </row>
    <row r="176" ht="18.75" customHeight="1">
      <c r="A176" s="76"/>
    </row>
    <row r="177" ht="18.75" customHeight="1">
      <c r="A177" s="76"/>
    </row>
    <row r="178" ht="18.75" customHeight="1">
      <c r="A178" s="76"/>
    </row>
    <row r="179" ht="18.75" customHeight="1">
      <c r="A179" s="76"/>
    </row>
    <row r="180" ht="18.75" customHeight="1">
      <c r="A180" s="76"/>
    </row>
    <row r="181" ht="18.75" customHeight="1">
      <c r="A181" s="76"/>
    </row>
    <row r="182" ht="18.75" customHeight="1">
      <c r="A182" s="76"/>
    </row>
    <row r="183" ht="18.75" customHeight="1">
      <c r="A183" s="76"/>
    </row>
    <row r="184" ht="18.75" customHeight="1">
      <c r="A184" s="76"/>
    </row>
    <row r="185" ht="18.75" customHeight="1">
      <c r="A185" s="76"/>
    </row>
    <row r="186" ht="18.75" customHeight="1">
      <c r="A186" s="76"/>
    </row>
    <row r="187" ht="18.75" customHeight="1">
      <c r="A187" s="76"/>
    </row>
    <row r="188" ht="18.75" customHeight="1">
      <c r="A188" s="76"/>
    </row>
    <row r="189" ht="18.75" customHeight="1">
      <c r="A189" s="76"/>
    </row>
    <row r="190" ht="18.75" customHeight="1">
      <c r="A190" s="76"/>
    </row>
    <row r="191" ht="18.75" customHeight="1">
      <c r="A191" s="76"/>
    </row>
    <row r="192" ht="18.75" customHeight="1">
      <c r="A192" s="76"/>
    </row>
    <row r="193" ht="18.75" customHeight="1">
      <c r="A193" s="76"/>
    </row>
    <row r="194" ht="18.75" customHeight="1">
      <c r="A194" s="76"/>
    </row>
    <row r="195" ht="18.75" customHeight="1">
      <c r="A195" s="76"/>
    </row>
    <row r="196" ht="18.75" customHeight="1">
      <c r="A196" s="76"/>
    </row>
    <row r="197" ht="18.75" customHeight="1">
      <c r="A197" s="76"/>
    </row>
    <row r="198" ht="18.75" customHeight="1">
      <c r="A198" s="76"/>
    </row>
    <row r="199" ht="18.75" customHeight="1">
      <c r="A199" s="76"/>
    </row>
    <row r="200" ht="18.75" customHeight="1">
      <c r="A200" s="76"/>
    </row>
    <row r="201" ht="18.75" customHeight="1">
      <c r="A201" s="76"/>
    </row>
    <row r="202" ht="18.75" customHeight="1">
      <c r="A202" s="76"/>
    </row>
    <row r="203" ht="18.75" customHeight="1">
      <c r="A203" s="76"/>
    </row>
    <row r="204" ht="18.75" customHeight="1">
      <c r="A204" s="76"/>
    </row>
    <row r="205" ht="18.75" customHeight="1">
      <c r="A205" s="76"/>
    </row>
    <row r="206" ht="18.75" customHeight="1">
      <c r="A206" s="76"/>
    </row>
    <row r="207" ht="18.75" customHeight="1">
      <c r="A207" s="76"/>
    </row>
    <row r="208" ht="18.75" customHeight="1">
      <c r="A208" s="76"/>
    </row>
    <row r="209" ht="18.75" customHeight="1">
      <c r="A209" s="76"/>
    </row>
    <row r="210" ht="18.75" customHeight="1">
      <c r="A210" s="76"/>
    </row>
    <row r="211" ht="18.75" customHeight="1">
      <c r="A211" s="76"/>
    </row>
    <row r="212" ht="18.75" customHeight="1">
      <c r="A212" s="76"/>
    </row>
    <row r="213" ht="18.75" customHeight="1">
      <c r="A213" s="76"/>
    </row>
    <row r="214" ht="18.75" customHeight="1">
      <c r="A214" s="76"/>
    </row>
    <row r="215" ht="18.75" customHeight="1">
      <c r="A215" s="76"/>
    </row>
    <row r="216" ht="18.75" customHeight="1">
      <c r="A216" s="76"/>
    </row>
    <row r="217" ht="18.75" customHeight="1">
      <c r="A217" s="76"/>
    </row>
    <row r="218" ht="18.75" customHeight="1">
      <c r="A218" s="76"/>
    </row>
    <row r="219" ht="18.75" customHeight="1">
      <c r="A219" s="76"/>
    </row>
    <row r="220" ht="18.75" customHeight="1">
      <c r="A220" s="76"/>
    </row>
    <row r="221" ht="18.75" customHeight="1">
      <c r="A221" s="76"/>
    </row>
    <row r="222" ht="18.75" customHeight="1">
      <c r="A222" s="76"/>
    </row>
    <row r="223" ht="18.75" customHeight="1">
      <c r="A223" s="76"/>
    </row>
    <row r="224" ht="18.75" customHeight="1">
      <c r="A224" s="76"/>
    </row>
    <row r="225" ht="18.75" customHeight="1">
      <c r="A225" s="76"/>
    </row>
    <row r="226" ht="18.75" customHeight="1">
      <c r="A226" s="76"/>
    </row>
    <row r="227" ht="18.75" customHeight="1">
      <c r="A227" s="76"/>
    </row>
    <row r="228" ht="18.75" customHeight="1">
      <c r="A228" s="76"/>
    </row>
    <row r="229" ht="18.75" customHeight="1">
      <c r="A229" s="76"/>
    </row>
    <row r="230" ht="18.75" customHeight="1">
      <c r="A230" s="76"/>
    </row>
    <row r="231" ht="18.75" customHeight="1">
      <c r="A231" s="76"/>
    </row>
    <row r="232" ht="18.75" customHeight="1">
      <c r="A232" s="76"/>
    </row>
    <row r="233" ht="18.75" customHeight="1">
      <c r="A233" s="76"/>
    </row>
    <row r="234" ht="18.75" customHeight="1">
      <c r="A234" s="76"/>
    </row>
    <row r="235" ht="18.75" customHeight="1">
      <c r="A235" s="76"/>
    </row>
    <row r="236" ht="18.75" customHeight="1">
      <c r="A236" s="76"/>
    </row>
    <row r="237" ht="18.75" customHeight="1">
      <c r="A237" s="76"/>
    </row>
    <row r="238" ht="18.75" customHeight="1">
      <c r="A238" s="76"/>
    </row>
    <row r="239" ht="18.75" customHeight="1">
      <c r="A239" s="76"/>
    </row>
    <row r="240" ht="18.75" customHeight="1">
      <c r="A240" s="76"/>
    </row>
    <row r="241" ht="18.75" customHeight="1">
      <c r="A241" s="76"/>
    </row>
    <row r="242" ht="18.75" customHeight="1">
      <c r="A242" s="76"/>
    </row>
    <row r="243" ht="18.75" customHeight="1">
      <c r="A243" s="76"/>
    </row>
    <row r="244" ht="18.75" customHeight="1">
      <c r="A244" s="76"/>
    </row>
    <row r="245" ht="18.75" customHeight="1">
      <c r="A245" s="76"/>
    </row>
    <row r="246" ht="18.75" customHeight="1">
      <c r="A246" s="76"/>
    </row>
    <row r="247" ht="18.75" customHeight="1">
      <c r="A247" s="76"/>
    </row>
    <row r="248" ht="18.75" customHeight="1">
      <c r="A248" s="76"/>
    </row>
    <row r="249" ht="18.75" customHeight="1">
      <c r="A249" s="76"/>
    </row>
    <row r="250" ht="18.75" customHeight="1">
      <c r="A250" s="76"/>
    </row>
    <row r="251" ht="18.75" customHeight="1">
      <c r="A251" s="76"/>
    </row>
    <row r="252" ht="18.75" customHeight="1">
      <c r="A252" s="76"/>
    </row>
    <row r="253" ht="18.75" customHeight="1">
      <c r="A253" s="76"/>
    </row>
    <row r="254" ht="18.75" customHeight="1">
      <c r="A254" s="76"/>
    </row>
    <row r="255" ht="18.75" customHeight="1">
      <c r="A255" s="76"/>
    </row>
    <row r="256" ht="18.75" customHeight="1">
      <c r="A256" s="76"/>
    </row>
    <row r="257" ht="18.75" customHeight="1">
      <c r="A257" s="76"/>
    </row>
    <row r="258" ht="18.75" customHeight="1">
      <c r="A258" s="76"/>
    </row>
    <row r="259" ht="18.75" customHeight="1">
      <c r="A259" s="76"/>
    </row>
    <row r="260" ht="18.75" customHeight="1">
      <c r="A260" s="76"/>
    </row>
    <row r="261" ht="18.75" customHeight="1">
      <c r="A261" s="76"/>
    </row>
    <row r="262" ht="18.75" customHeight="1">
      <c r="A262" s="76"/>
    </row>
    <row r="263" ht="18.75" customHeight="1">
      <c r="A263" s="76"/>
    </row>
    <row r="264" ht="18.75" customHeight="1">
      <c r="A264" s="76"/>
    </row>
    <row r="265" ht="18.75" customHeight="1">
      <c r="A265" s="76"/>
    </row>
    <row r="266" ht="18.75" customHeight="1">
      <c r="A266" s="76"/>
    </row>
    <row r="267" ht="18.75" customHeight="1">
      <c r="A267" s="76"/>
    </row>
    <row r="268" ht="18.75" customHeight="1">
      <c r="A268" s="76"/>
    </row>
    <row r="269" ht="18.75" customHeight="1">
      <c r="A269" s="76"/>
    </row>
    <row r="270" ht="18.75" customHeight="1">
      <c r="A270" s="76"/>
    </row>
    <row r="271" ht="18.75" customHeight="1">
      <c r="A271" s="76"/>
    </row>
    <row r="272" ht="18.75" customHeight="1">
      <c r="A272" s="76"/>
    </row>
    <row r="273" ht="18.75" customHeight="1">
      <c r="A273" s="76"/>
    </row>
    <row r="274" ht="18.75" customHeight="1">
      <c r="A274" s="76"/>
    </row>
    <row r="275" ht="18.75" customHeight="1">
      <c r="A275" s="76"/>
    </row>
    <row r="276" ht="18.75" customHeight="1">
      <c r="A276" s="76"/>
    </row>
    <row r="277" ht="18.75" customHeight="1">
      <c r="A277" s="76"/>
    </row>
    <row r="278" ht="18.75" customHeight="1">
      <c r="A278" s="76"/>
    </row>
    <row r="279" ht="18.75" customHeight="1">
      <c r="A279" s="76"/>
    </row>
    <row r="280" ht="18.75" customHeight="1">
      <c r="A280" s="76"/>
    </row>
    <row r="281" ht="18.75" customHeight="1">
      <c r="A281" s="76"/>
    </row>
    <row r="282" ht="18.75" customHeight="1">
      <c r="A282" s="76"/>
    </row>
    <row r="283" ht="18.75" customHeight="1">
      <c r="A283" s="76"/>
    </row>
    <row r="284" ht="18.75" customHeight="1">
      <c r="A284" s="76"/>
    </row>
    <row r="285" ht="18.75" customHeight="1">
      <c r="A285" s="76"/>
    </row>
    <row r="286" ht="18.75" customHeight="1">
      <c r="A286" s="76"/>
    </row>
    <row r="287" ht="18.75" customHeight="1">
      <c r="A287" s="76"/>
    </row>
    <row r="288" ht="18.75" customHeight="1">
      <c r="A288" s="76"/>
    </row>
  </sheetData>
  <sheetProtection/>
  <mergeCells count="51">
    <mergeCell ref="A94:I94"/>
    <mergeCell ref="G22:H22"/>
    <mergeCell ref="A35:I35"/>
    <mergeCell ref="A36:I36"/>
    <mergeCell ref="E38:E39"/>
    <mergeCell ref="B38:B39"/>
    <mergeCell ref="F38:I38"/>
    <mergeCell ref="A38:A39"/>
    <mergeCell ref="C38:C39"/>
    <mergeCell ref="B26:F26"/>
    <mergeCell ref="G26:H26"/>
    <mergeCell ref="B23:F23"/>
    <mergeCell ref="G21:H21"/>
    <mergeCell ref="G23:H23"/>
    <mergeCell ref="A78:I78"/>
    <mergeCell ref="A1:B1"/>
    <mergeCell ref="F1:I1"/>
    <mergeCell ref="F5:I5"/>
    <mergeCell ref="A6:B6"/>
    <mergeCell ref="D2:I2"/>
    <mergeCell ref="D38:D39"/>
    <mergeCell ref="D4:I4"/>
    <mergeCell ref="F18:H18"/>
    <mergeCell ref="A17:B17"/>
    <mergeCell ref="A19:G19"/>
    <mergeCell ref="F12:I12"/>
    <mergeCell ref="G20:H20"/>
    <mergeCell ref="H15:I15"/>
    <mergeCell ref="A5:B5"/>
    <mergeCell ref="F7:I7"/>
    <mergeCell ref="A7:B7"/>
    <mergeCell ref="G24:H24"/>
    <mergeCell ref="D3:I3"/>
    <mergeCell ref="B27:F27"/>
    <mergeCell ref="F9:G9"/>
    <mergeCell ref="A16:B16"/>
    <mergeCell ref="D16:I16"/>
    <mergeCell ref="D10:I10"/>
    <mergeCell ref="D11:I11"/>
    <mergeCell ref="A11:B11"/>
    <mergeCell ref="F15:G15"/>
    <mergeCell ref="B24:F24"/>
    <mergeCell ref="F13:I13"/>
    <mergeCell ref="G27:H27"/>
    <mergeCell ref="A10:B10"/>
    <mergeCell ref="A33:D33"/>
    <mergeCell ref="F17:G17"/>
    <mergeCell ref="G25:H25"/>
    <mergeCell ref="B25:F25"/>
    <mergeCell ref="B20:F20"/>
    <mergeCell ref="B21:F21"/>
  </mergeCells>
  <printOptions/>
  <pageMargins left="0.984251968503937" right="0" top="0.5905511811023623" bottom="0.49" header="0.3937007874015748" footer="0"/>
  <pageSetup fitToHeight="13" horizontalDpi="300" verticalDpi="300" orientation="portrait" paperSize="9" scale="49" r:id="rId1"/>
  <headerFooter alignWithMargins="0">
    <oddHeader>&amp;R
</oddHeader>
  </headerFooter>
  <rowBreaks count="1" manualBreakCount="1">
    <brk id="6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1"/>
  <sheetViews>
    <sheetView zoomScalePageLayoutView="0" workbookViewId="0" topLeftCell="A7">
      <selection activeCell="G1" sqref="G1:I1"/>
    </sheetView>
  </sheetViews>
  <sheetFormatPr defaultColWidth="9.00390625" defaultRowHeight="12.75"/>
  <cols>
    <col min="1" max="1" width="47.375" style="77" customWidth="1"/>
    <col min="2" max="2" width="10.00390625" style="79" customWidth="1"/>
    <col min="3" max="3" width="12.25390625" style="79" customWidth="1"/>
    <col min="4" max="4" width="14.625" style="79" customWidth="1"/>
    <col min="5" max="5" width="12.875" style="77" customWidth="1"/>
    <col min="6" max="6" width="11.875" style="77" customWidth="1"/>
    <col min="7" max="7" width="11.125" style="77" customWidth="1"/>
    <col min="8" max="9" width="12.125" style="77" customWidth="1"/>
    <col min="10" max="10" width="9.125" style="77" customWidth="1"/>
    <col min="11" max="11" width="14.125" style="77" customWidth="1"/>
    <col min="12" max="16384" width="9.125" style="77" customWidth="1"/>
  </cols>
  <sheetData>
    <row r="1" spans="1:9" ht="18.75">
      <c r="A1" s="230"/>
      <c r="B1" s="230"/>
      <c r="C1" s="230"/>
      <c r="D1" s="230"/>
      <c r="E1" s="230"/>
      <c r="F1" s="230"/>
      <c r="G1" s="231" t="s">
        <v>103</v>
      </c>
      <c r="H1" s="231"/>
      <c r="I1" s="231"/>
    </row>
    <row r="2" spans="1:9" ht="18.75">
      <c r="A2" s="74"/>
      <c r="B2" s="74"/>
      <c r="C2" s="74"/>
      <c r="D2" s="74"/>
      <c r="E2" s="74"/>
      <c r="F2" s="74"/>
      <c r="G2" s="74"/>
      <c r="H2" s="74"/>
      <c r="I2" s="78" t="s">
        <v>104</v>
      </c>
    </row>
    <row r="3" spans="1:9" ht="18.75">
      <c r="A3" s="229" t="s">
        <v>321</v>
      </c>
      <c r="B3" s="229"/>
      <c r="C3" s="229"/>
      <c r="D3" s="229"/>
      <c r="E3" s="229"/>
      <c r="F3" s="229"/>
      <c r="G3" s="229"/>
      <c r="H3" s="229"/>
      <c r="I3" s="229"/>
    </row>
    <row r="4" spans="1:9" ht="18.75">
      <c r="A4" s="79"/>
      <c r="E4" s="79"/>
      <c r="F4" s="79"/>
      <c r="G4" s="79"/>
      <c r="H4" s="79"/>
      <c r="I4" s="79"/>
    </row>
    <row r="5" spans="1:9" ht="15" customHeight="1">
      <c r="A5" s="234"/>
      <c r="B5" s="226" t="s">
        <v>38</v>
      </c>
      <c r="C5" s="226" t="s">
        <v>115</v>
      </c>
      <c r="D5" s="226" t="s">
        <v>136</v>
      </c>
      <c r="E5" s="226" t="s">
        <v>246</v>
      </c>
      <c r="F5" s="232" t="s">
        <v>290</v>
      </c>
      <c r="G5" s="233"/>
      <c r="H5" s="233"/>
      <c r="I5" s="233"/>
    </row>
    <row r="6" spans="1:9" ht="61.5" customHeight="1">
      <c r="A6" s="234"/>
      <c r="B6" s="226"/>
      <c r="C6" s="226"/>
      <c r="D6" s="226"/>
      <c r="E6" s="226"/>
      <c r="F6" s="48" t="s">
        <v>291</v>
      </c>
      <c r="G6" s="48" t="s">
        <v>292</v>
      </c>
      <c r="H6" s="48" t="s">
        <v>322</v>
      </c>
      <c r="I6" s="48" t="s">
        <v>294</v>
      </c>
    </row>
    <row r="7" spans="1:9" ht="14.25" customHeight="1">
      <c r="A7" s="80">
        <v>1</v>
      </c>
      <c r="B7" s="49">
        <v>2</v>
      </c>
      <c r="C7" s="49">
        <v>3</v>
      </c>
      <c r="D7" s="49">
        <v>4</v>
      </c>
      <c r="E7" s="49">
        <v>5</v>
      </c>
      <c r="F7" s="48">
        <v>6</v>
      </c>
      <c r="G7" s="48">
        <v>7</v>
      </c>
      <c r="H7" s="48">
        <v>8</v>
      </c>
      <c r="I7" s="48">
        <v>9</v>
      </c>
    </row>
    <row r="8" spans="1:9" s="83" customFormat="1" ht="24.75" customHeight="1">
      <c r="A8" s="53" t="s">
        <v>280</v>
      </c>
      <c r="B8" s="54" t="s">
        <v>26</v>
      </c>
      <c r="C8" s="81">
        <v>0</v>
      </c>
      <c r="D8" s="81">
        <v>0</v>
      </c>
      <c r="E8" s="153">
        <f aca="true" t="shared" si="0" ref="E8:E14">SUM(F8:I8)</f>
        <v>8161.599999999999</v>
      </c>
      <c r="F8" s="82">
        <v>3136.7</v>
      </c>
      <c r="G8" s="82">
        <v>1625.2</v>
      </c>
      <c r="H8" s="82">
        <v>1503.4</v>
      </c>
      <c r="I8" s="82">
        <v>1896.3</v>
      </c>
    </row>
    <row r="9" spans="1:9" ht="24.75" customHeight="1">
      <c r="A9" s="55" t="s">
        <v>236</v>
      </c>
      <c r="B9" s="84" t="s">
        <v>105</v>
      </c>
      <c r="C9" s="85">
        <v>0</v>
      </c>
      <c r="D9" s="85">
        <v>0</v>
      </c>
      <c r="E9" s="86">
        <f t="shared" si="0"/>
        <v>1443.2</v>
      </c>
      <c r="F9" s="86">
        <v>360.8</v>
      </c>
      <c r="G9" s="86">
        <v>360.8</v>
      </c>
      <c r="H9" s="86">
        <v>360.8</v>
      </c>
      <c r="I9" s="86">
        <v>360.8</v>
      </c>
    </row>
    <row r="10" spans="1:11" ht="24.75" customHeight="1">
      <c r="A10" s="55" t="s">
        <v>106</v>
      </c>
      <c r="B10" s="84" t="s">
        <v>107</v>
      </c>
      <c r="C10" s="85">
        <v>0</v>
      </c>
      <c r="D10" s="85">
        <v>0</v>
      </c>
      <c r="E10" s="86">
        <f t="shared" si="0"/>
        <v>1116</v>
      </c>
      <c r="F10" s="86">
        <v>292</v>
      </c>
      <c r="G10" s="86">
        <v>263</v>
      </c>
      <c r="H10" s="86">
        <v>263</v>
      </c>
      <c r="I10" s="86">
        <v>298</v>
      </c>
      <c r="K10" s="2"/>
    </row>
    <row r="11" spans="1:11" s="87" customFormat="1" ht="24.75" customHeight="1">
      <c r="A11" s="53" t="s">
        <v>6</v>
      </c>
      <c r="B11" s="84" t="s">
        <v>27</v>
      </c>
      <c r="C11" s="81">
        <v>0</v>
      </c>
      <c r="D11" s="81">
        <v>0</v>
      </c>
      <c r="E11" s="153">
        <f t="shared" si="0"/>
        <v>46909</v>
      </c>
      <c r="F11" s="82">
        <v>11419</v>
      </c>
      <c r="G11" s="82">
        <v>11830</v>
      </c>
      <c r="H11" s="82">
        <v>11830</v>
      </c>
      <c r="I11" s="82">
        <v>11830</v>
      </c>
      <c r="J11" s="83"/>
      <c r="K11" s="83"/>
    </row>
    <row r="12" spans="1:9" s="83" customFormat="1" ht="24.75" customHeight="1">
      <c r="A12" s="53" t="s">
        <v>7</v>
      </c>
      <c r="B12" s="84" t="s">
        <v>28</v>
      </c>
      <c r="C12" s="88">
        <v>0</v>
      </c>
      <c r="D12" s="88">
        <v>0</v>
      </c>
      <c r="E12" s="86">
        <f t="shared" si="0"/>
        <v>10310</v>
      </c>
      <c r="F12" s="89">
        <v>2510</v>
      </c>
      <c r="G12" s="89">
        <v>2600</v>
      </c>
      <c r="H12" s="89">
        <v>2600</v>
      </c>
      <c r="I12" s="89">
        <v>2600</v>
      </c>
    </row>
    <row r="13" spans="1:9" s="83" customFormat="1" ht="24.75" customHeight="1">
      <c r="A13" s="58" t="s">
        <v>8</v>
      </c>
      <c r="B13" s="84" t="s">
        <v>29</v>
      </c>
      <c r="C13" s="90">
        <v>0</v>
      </c>
      <c r="D13" s="90">
        <v>0</v>
      </c>
      <c r="E13" s="153">
        <f t="shared" si="0"/>
        <v>600</v>
      </c>
      <c r="F13" s="82">
        <v>150</v>
      </c>
      <c r="G13" s="82">
        <v>150</v>
      </c>
      <c r="H13" s="82">
        <v>150</v>
      </c>
      <c r="I13" s="82">
        <v>150</v>
      </c>
    </row>
    <row r="14" spans="1:9" s="83" customFormat="1" ht="24.75" customHeight="1">
      <c r="A14" s="58" t="s">
        <v>108</v>
      </c>
      <c r="B14" s="84" t="s">
        <v>64</v>
      </c>
      <c r="C14" s="88">
        <v>0</v>
      </c>
      <c r="D14" s="88">
        <v>0</v>
      </c>
      <c r="E14" s="86">
        <f t="shared" si="0"/>
        <v>2339.8</v>
      </c>
      <c r="F14" s="89">
        <v>828.6</v>
      </c>
      <c r="G14" s="89">
        <v>712.4</v>
      </c>
      <c r="H14" s="89">
        <v>200.3</v>
      </c>
      <c r="I14" s="89">
        <v>598.5</v>
      </c>
    </row>
    <row r="15" spans="1:9" s="83" customFormat="1" ht="24.75" customHeight="1">
      <c r="A15" s="59" t="s">
        <v>359</v>
      </c>
      <c r="B15" s="91" t="s">
        <v>65</v>
      </c>
      <c r="C15" s="158">
        <v>0</v>
      </c>
      <c r="D15" s="158">
        <v>0</v>
      </c>
      <c r="E15" s="158">
        <f>E8+SUM(E11:E14)</f>
        <v>68320.40000000001</v>
      </c>
      <c r="F15" s="89">
        <v>18044.3</v>
      </c>
      <c r="G15" s="89">
        <v>16917.6</v>
      </c>
      <c r="H15" s="89">
        <v>16283.7</v>
      </c>
      <c r="I15" s="89">
        <v>17074.8</v>
      </c>
    </row>
    <row r="16" spans="1:9" ht="16.5" customHeight="1">
      <c r="A16" s="92"/>
      <c r="B16" s="93"/>
      <c r="C16" s="94"/>
      <c r="D16" s="94"/>
      <c r="E16" s="30"/>
      <c r="F16" s="31"/>
      <c r="G16" s="31"/>
      <c r="H16" s="31"/>
      <c r="I16" s="31"/>
    </row>
    <row r="17" spans="1:9" ht="16.5" customHeight="1">
      <c r="A17" s="92"/>
      <c r="B17" s="93"/>
      <c r="C17" s="94"/>
      <c r="D17" s="94"/>
      <c r="E17" s="30"/>
      <c r="F17" s="31"/>
      <c r="G17" s="31"/>
      <c r="H17" s="31"/>
      <c r="I17" s="31"/>
    </row>
    <row r="18" spans="1:9" ht="16.5" customHeight="1">
      <c r="A18" s="92"/>
      <c r="B18" s="93"/>
      <c r="C18" s="94"/>
      <c r="D18" s="94"/>
      <c r="E18" s="30"/>
      <c r="F18" s="31"/>
      <c r="G18" s="31"/>
      <c r="H18" s="31"/>
      <c r="I18" s="31"/>
    </row>
    <row r="19" spans="1:9" ht="16.5" customHeight="1">
      <c r="A19" s="92"/>
      <c r="B19" s="93"/>
      <c r="C19" s="94"/>
      <c r="D19" s="94"/>
      <c r="E19" s="30"/>
      <c r="F19" s="31"/>
      <c r="G19" s="31"/>
      <c r="H19" s="31"/>
      <c r="I19" s="31"/>
    </row>
    <row r="20" spans="2:9" ht="18.75">
      <c r="B20" s="77"/>
      <c r="C20" s="77"/>
      <c r="D20" s="77"/>
      <c r="E20" s="95"/>
      <c r="F20" s="95"/>
      <c r="G20" s="95"/>
      <c r="H20" s="95"/>
      <c r="I20" s="95"/>
    </row>
    <row r="21" spans="1:11" s="13" customFormat="1" ht="18.75">
      <c r="A21" s="39" t="s">
        <v>356</v>
      </c>
      <c r="B21" s="32"/>
      <c r="C21" s="33"/>
      <c r="D21" s="33"/>
      <c r="E21" s="35"/>
      <c r="F21" s="35"/>
      <c r="G21" s="35"/>
      <c r="H21" s="35"/>
      <c r="I21" s="35"/>
      <c r="J21" s="35"/>
      <c r="K21" s="2"/>
    </row>
    <row r="22" spans="1:11" s="75" customFormat="1" ht="6.75" customHeight="1">
      <c r="A22" s="40" t="s">
        <v>362</v>
      </c>
      <c r="B22" s="40"/>
      <c r="C22" s="41" t="s">
        <v>360</v>
      </c>
      <c r="D22" s="42"/>
      <c r="E22" s="41"/>
      <c r="F22" s="41"/>
      <c r="G22" s="41" t="s">
        <v>361</v>
      </c>
      <c r="H22" s="41"/>
      <c r="I22" s="43"/>
      <c r="J22" s="43"/>
      <c r="K22" s="74"/>
    </row>
    <row r="23" spans="1:10" s="13" customFormat="1" ht="18.75">
      <c r="A23" s="38" t="s">
        <v>355</v>
      </c>
      <c r="C23" s="37" t="s">
        <v>357</v>
      </c>
      <c r="D23" s="34"/>
      <c r="E23" s="32"/>
      <c r="F23" s="32"/>
      <c r="G23" s="37" t="s">
        <v>358</v>
      </c>
      <c r="H23" s="32"/>
      <c r="I23" s="32"/>
      <c r="J23" s="32"/>
    </row>
    <row r="24" ht="18.75">
      <c r="A24" s="96"/>
    </row>
    <row r="25" ht="18.75">
      <c r="A25" s="96"/>
    </row>
    <row r="26" ht="18.75">
      <c r="A26" s="96"/>
    </row>
    <row r="27" ht="18.75">
      <c r="A27" s="96"/>
    </row>
    <row r="28" ht="18.75">
      <c r="A28" s="96"/>
    </row>
    <row r="29" ht="18.75">
      <c r="A29" s="96"/>
    </row>
    <row r="30" ht="18.75">
      <c r="A30" s="96"/>
    </row>
    <row r="31" ht="18.75">
      <c r="A31" s="96"/>
    </row>
    <row r="32" ht="18.75">
      <c r="A32" s="96"/>
    </row>
    <row r="33" ht="18.75">
      <c r="A33" s="96"/>
    </row>
    <row r="34" ht="18.75">
      <c r="A34" s="96"/>
    </row>
    <row r="35" ht="18.75">
      <c r="A35" s="96"/>
    </row>
    <row r="36" ht="18.75">
      <c r="A36" s="96"/>
    </row>
    <row r="37" ht="18.75">
      <c r="A37" s="96"/>
    </row>
    <row r="38" ht="18.75">
      <c r="A38" s="96"/>
    </row>
    <row r="39" ht="18.75">
      <c r="A39" s="96"/>
    </row>
    <row r="40" ht="18.75">
      <c r="A40" s="96"/>
    </row>
    <row r="41" ht="18.75">
      <c r="A41" s="96"/>
    </row>
    <row r="42" ht="18.75">
      <c r="A42" s="96"/>
    </row>
    <row r="43" ht="18.75">
      <c r="A43" s="96"/>
    </row>
    <row r="44" ht="18.75">
      <c r="A44" s="96"/>
    </row>
    <row r="45" ht="18.75">
      <c r="A45" s="96"/>
    </row>
    <row r="46" ht="18.75">
      <c r="A46" s="96"/>
    </row>
    <row r="47" ht="18.75">
      <c r="A47" s="96"/>
    </row>
    <row r="48" ht="18.75">
      <c r="A48" s="96"/>
    </row>
    <row r="49" ht="18.75">
      <c r="A49" s="96"/>
    </row>
    <row r="50" ht="18.75">
      <c r="A50" s="96"/>
    </row>
    <row r="51" ht="18.75">
      <c r="A51" s="96"/>
    </row>
    <row r="52" ht="18.75">
      <c r="A52" s="96"/>
    </row>
    <row r="53" ht="18.75">
      <c r="A53" s="96"/>
    </row>
    <row r="54" ht="18.75">
      <c r="A54" s="96"/>
    </row>
    <row r="55" ht="18.75">
      <c r="A55" s="96"/>
    </row>
    <row r="56" ht="18.75">
      <c r="A56" s="96"/>
    </row>
    <row r="57" ht="18.75">
      <c r="A57" s="96"/>
    </row>
    <row r="58" ht="18.75">
      <c r="A58" s="96"/>
    </row>
    <row r="59" ht="18.75">
      <c r="A59" s="96"/>
    </row>
    <row r="60" ht="18.75">
      <c r="A60" s="96"/>
    </row>
    <row r="61" ht="18.75">
      <c r="A61" s="96"/>
    </row>
    <row r="62" ht="18.75">
      <c r="A62" s="96"/>
    </row>
    <row r="63" ht="18.75">
      <c r="A63" s="96"/>
    </row>
    <row r="64" ht="18.75">
      <c r="A64" s="96"/>
    </row>
    <row r="65" ht="18.75">
      <c r="A65" s="96"/>
    </row>
    <row r="66" ht="18.75">
      <c r="A66" s="96"/>
    </row>
    <row r="67" ht="18.75">
      <c r="A67" s="96"/>
    </row>
    <row r="68" ht="18.75">
      <c r="A68" s="96"/>
    </row>
    <row r="69" ht="18.75">
      <c r="A69" s="96"/>
    </row>
    <row r="70" ht="18.75">
      <c r="A70" s="96"/>
    </row>
    <row r="71" ht="18.75">
      <c r="A71" s="96"/>
    </row>
    <row r="72" ht="18.75">
      <c r="A72" s="96"/>
    </row>
    <row r="73" ht="18.75">
      <c r="A73" s="96"/>
    </row>
    <row r="74" ht="18.75">
      <c r="A74" s="96"/>
    </row>
    <row r="75" ht="18.75">
      <c r="A75" s="96"/>
    </row>
    <row r="76" ht="18.75">
      <c r="A76" s="96"/>
    </row>
    <row r="77" ht="18.75">
      <c r="A77" s="96"/>
    </row>
    <row r="78" ht="18.75">
      <c r="A78" s="96"/>
    </row>
    <row r="79" ht="18.75">
      <c r="A79" s="96"/>
    </row>
    <row r="80" ht="18.75">
      <c r="A80" s="96"/>
    </row>
    <row r="81" ht="18.75">
      <c r="A81" s="96"/>
    </row>
    <row r="82" ht="18.75">
      <c r="A82" s="96"/>
    </row>
    <row r="83" ht="18.75">
      <c r="A83" s="96"/>
    </row>
    <row r="84" ht="18.75">
      <c r="A84" s="96"/>
    </row>
    <row r="85" ht="18.75">
      <c r="A85" s="96"/>
    </row>
    <row r="86" ht="18.75">
      <c r="A86" s="96"/>
    </row>
    <row r="87" ht="18.75">
      <c r="A87" s="96"/>
    </row>
    <row r="88" ht="18.75">
      <c r="A88" s="96"/>
    </row>
    <row r="89" ht="18.75">
      <c r="A89" s="96"/>
    </row>
    <row r="90" ht="18.75">
      <c r="A90" s="96"/>
    </row>
    <row r="91" ht="18.75">
      <c r="A91" s="96"/>
    </row>
    <row r="92" ht="18.75">
      <c r="A92" s="96"/>
    </row>
    <row r="93" ht="18.75">
      <c r="A93" s="96"/>
    </row>
    <row r="94" ht="18.75">
      <c r="A94" s="96"/>
    </row>
    <row r="95" ht="18.75">
      <c r="A95" s="96"/>
    </row>
    <row r="96" ht="18.75">
      <c r="A96" s="96"/>
    </row>
    <row r="97" ht="18.75">
      <c r="A97" s="96"/>
    </row>
    <row r="98" ht="18.75">
      <c r="A98" s="96"/>
    </row>
    <row r="99" ht="18.75">
      <c r="A99" s="96"/>
    </row>
    <row r="100" ht="18.75">
      <c r="A100" s="96"/>
    </row>
    <row r="101" ht="18.75">
      <c r="A101" s="96"/>
    </row>
    <row r="102" ht="18.75">
      <c r="A102" s="96"/>
    </row>
    <row r="103" ht="18.75">
      <c r="A103" s="96"/>
    </row>
    <row r="104" ht="18.75">
      <c r="A104" s="96"/>
    </row>
    <row r="105" ht="18.75">
      <c r="A105" s="96"/>
    </row>
    <row r="106" ht="18.75">
      <c r="A106" s="96"/>
    </row>
    <row r="107" ht="18.75">
      <c r="A107" s="96"/>
    </row>
    <row r="108" ht="18.75">
      <c r="A108" s="96"/>
    </row>
    <row r="109" ht="18.75">
      <c r="A109" s="96"/>
    </row>
    <row r="110" ht="18.75">
      <c r="A110" s="96"/>
    </row>
    <row r="111" ht="18.75">
      <c r="A111" s="96"/>
    </row>
    <row r="112" ht="18.75">
      <c r="A112" s="96"/>
    </row>
    <row r="113" ht="18.75">
      <c r="A113" s="96"/>
    </row>
    <row r="114" ht="18.75">
      <c r="A114" s="96"/>
    </row>
    <row r="115" ht="18.75">
      <c r="A115" s="96"/>
    </row>
    <row r="116" ht="18.75">
      <c r="A116" s="96"/>
    </row>
    <row r="117" ht="18.75">
      <c r="A117" s="96"/>
    </row>
    <row r="118" ht="18.75">
      <c r="A118" s="96"/>
    </row>
    <row r="119" ht="18.75">
      <c r="A119" s="96"/>
    </row>
    <row r="120" ht="18.75">
      <c r="A120" s="96"/>
    </row>
    <row r="121" ht="18.75">
      <c r="A121" s="96"/>
    </row>
    <row r="122" ht="18.75">
      <c r="A122" s="96"/>
    </row>
    <row r="123" ht="18.75">
      <c r="A123" s="96"/>
    </row>
    <row r="124" ht="18.75">
      <c r="A124" s="96"/>
    </row>
    <row r="125" ht="18.75">
      <c r="A125" s="96"/>
    </row>
    <row r="126" ht="18.75">
      <c r="A126" s="96"/>
    </row>
    <row r="127" ht="18.75">
      <c r="A127" s="96"/>
    </row>
    <row r="128" ht="18.75">
      <c r="A128" s="96"/>
    </row>
    <row r="129" ht="18.75">
      <c r="A129" s="96"/>
    </row>
    <row r="130" ht="18.75">
      <c r="A130" s="96"/>
    </row>
    <row r="131" ht="18.75">
      <c r="A131" s="96"/>
    </row>
    <row r="132" ht="18.75">
      <c r="A132" s="96"/>
    </row>
    <row r="133" ht="18.75">
      <c r="A133" s="96"/>
    </row>
    <row r="134" ht="18.75">
      <c r="A134" s="96"/>
    </row>
    <row r="135" ht="18.75">
      <c r="A135" s="96"/>
    </row>
    <row r="136" ht="18.75">
      <c r="A136" s="96"/>
    </row>
    <row r="137" ht="18.75">
      <c r="A137" s="96"/>
    </row>
    <row r="138" ht="18.75">
      <c r="A138" s="96"/>
    </row>
    <row r="139" ht="18.75">
      <c r="A139" s="96"/>
    </row>
    <row r="140" ht="18.75">
      <c r="A140" s="96"/>
    </row>
    <row r="141" ht="18.75">
      <c r="A141" s="96"/>
    </row>
    <row r="142" ht="18.75">
      <c r="A142" s="96"/>
    </row>
    <row r="143" ht="18.75">
      <c r="A143" s="96"/>
    </row>
    <row r="144" ht="18.75">
      <c r="A144" s="96"/>
    </row>
    <row r="145" ht="18.75">
      <c r="A145" s="96"/>
    </row>
    <row r="146" ht="18.75">
      <c r="A146" s="96"/>
    </row>
    <row r="147" ht="18.75">
      <c r="A147" s="96"/>
    </row>
    <row r="148" ht="18.75">
      <c r="A148" s="96"/>
    </row>
    <row r="149" ht="18.75">
      <c r="A149" s="96"/>
    </row>
    <row r="150" ht="18.75">
      <c r="A150" s="96"/>
    </row>
    <row r="151" ht="18.75">
      <c r="A151" s="96"/>
    </row>
    <row r="152" ht="18.75">
      <c r="A152" s="96"/>
    </row>
    <row r="153" ht="18.75">
      <c r="A153" s="96"/>
    </row>
    <row r="154" ht="18.75">
      <c r="A154" s="96"/>
    </row>
    <row r="155" ht="18.75">
      <c r="A155" s="96"/>
    </row>
    <row r="156" ht="18.75">
      <c r="A156" s="96"/>
    </row>
    <row r="157" ht="18.75">
      <c r="A157" s="96"/>
    </row>
    <row r="158" ht="18.75">
      <c r="A158" s="96"/>
    </row>
    <row r="159" ht="18.75">
      <c r="A159" s="96"/>
    </row>
    <row r="160" ht="18.75">
      <c r="A160" s="96"/>
    </row>
    <row r="161" ht="18.75">
      <c r="A161" s="96"/>
    </row>
    <row r="162" ht="18.75">
      <c r="A162" s="96"/>
    </row>
    <row r="163" ht="18.75">
      <c r="A163" s="96"/>
    </row>
    <row r="164" ht="18.75">
      <c r="A164" s="96"/>
    </row>
    <row r="165" ht="18.75">
      <c r="A165" s="96"/>
    </row>
    <row r="166" ht="18.75">
      <c r="A166" s="96"/>
    </row>
    <row r="167" ht="18.75">
      <c r="A167" s="96"/>
    </row>
    <row r="168" ht="18.75">
      <c r="A168" s="96"/>
    </row>
    <row r="169" ht="18.75">
      <c r="A169" s="96"/>
    </row>
    <row r="170" ht="18.75">
      <c r="A170" s="96"/>
    </row>
    <row r="171" ht="18.75">
      <c r="A171" s="96"/>
    </row>
    <row r="172" ht="18.75">
      <c r="A172" s="96"/>
    </row>
    <row r="173" ht="18.75">
      <c r="A173" s="96"/>
    </row>
    <row r="174" ht="18.75">
      <c r="A174" s="96"/>
    </row>
    <row r="175" ht="18.75">
      <c r="A175" s="96"/>
    </row>
    <row r="176" ht="18.75">
      <c r="A176" s="96"/>
    </row>
    <row r="177" ht="18.75">
      <c r="A177" s="96"/>
    </row>
    <row r="178" ht="18.75">
      <c r="A178" s="96"/>
    </row>
    <row r="179" ht="18.75">
      <c r="A179" s="96"/>
    </row>
    <row r="180" ht="18.75">
      <c r="A180" s="96"/>
    </row>
    <row r="181" ht="18.75">
      <c r="A181" s="96"/>
    </row>
    <row r="182" ht="18.75">
      <c r="A182" s="96"/>
    </row>
    <row r="183" ht="18.75">
      <c r="A183" s="96"/>
    </row>
    <row r="184" ht="18.75">
      <c r="A184" s="96"/>
    </row>
    <row r="185" ht="18.75">
      <c r="A185" s="96"/>
    </row>
    <row r="186" ht="18.75">
      <c r="A186" s="96"/>
    </row>
    <row r="187" ht="18.75">
      <c r="A187" s="96"/>
    </row>
    <row r="188" ht="18.75">
      <c r="A188" s="96"/>
    </row>
    <row r="189" ht="18.75">
      <c r="A189" s="96"/>
    </row>
    <row r="190" ht="18.75">
      <c r="A190" s="96"/>
    </row>
    <row r="191" ht="18.75">
      <c r="A191" s="96"/>
    </row>
  </sheetData>
  <sheetProtection/>
  <mergeCells count="9">
    <mergeCell ref="A3:I3"/>
    <mergeCell ref="A1:F1"/>
    <mergeCell ref="G1:I1"/>
    <mergeCell ref="C5:C6"/>
    <mergeCell ref="D5:D6"/>
    <mergeCell ref="B5:B6"/>
    <mergeCell ref="E5:E6"/>
    <mergeCell ref="F5:I5"/>
    <mergeCell ref="A5:A6"/>
  </mergeCells>
  <printOptions/>
  <pageMargins left="0.98" right="0.29" top="0.7874015748031497" bottom="0.7874015748031497" header="0.5905511811023623" footer="0"/>
  <pageSetup firstPageNumber="6" useFirstPageNumber="1" fitToHeight="14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13">
      <selection activeCell="C9" sqref="C9:I15"/>
    </sheetView>
  </sheetViews>
  <sheetFormatPr defaultColWidth="9.00390625" defaultRowHeight="12.75"/>
  <cols>
    <col min="1" max="1" width="34.875" style="2" customWidth="1"/>
    <col min="2" max="2" width="7.75390625" style="3" customWidth="1"/>
    <col min="3" max="3" width="11.875" style="3" customWidth="1"/>
    <col min="4" max="4" width="14.375" style="3" customWidth="1"/>
    <col min="5" max="5" width="12.25390625" style="2" customWidth="1"/>
    <col min="6" max="6" width="9.875" style="2" customWidth="1"/>
    <col min="7" max="7" width="10.25390625" style="2" customWidth="1"/>
    <col min="8" max="8" width="8.00390625" style="2" customWidth="1"/>
    <col min="9" max="9" width="7.75390625" style="2" customWidth="1"/>
    <col min="10" max="10" width="9.125" style="2" customWidth="1"/>
    <col min="11" max="11" width="9.625" style="2" customWidth="1"/>
    <col min="12" max="12" width="9.875" style="2" customWidth="1"/>
    <col min="13" max="16384" width="9.125" style="2" customWidth="1"/>
  </cols>
  <sheetData>
    <row r="1" spans="2:9" ht="18.75">
      <c r="B1" s="2"/>
      <c r="C1" s="2"/>
      <c r="D1" s="2"/>
      <c r="I1" s="18" t="s">
        <v>103</v>
      </c>
    </row>
    <row r="2" spans="1:9" ht="18.75">
      <c r="A2" s="222"/>
      <c r="B2" s="222"/>
      <c r="C2" s="222"/>
      <c r="D2" s="222"/>
      <c r="E2" s="222"/>
      <c r="F2" s="222"/>
      <c r="G2" s="222"/>
      <c r="H2" s="211" t="s">
        <v>109</v>
      </c>
      <c r="I2" s="211"/>
    </row>
    <row r="3" spans="2:9" ht="18.75">
      <c r="B3" s="2"/>
      <c r="C3" s="2"/>
      <c r="D3" s="2"/>
      <c r="H3" s="18"/>
      <c r="I3" s="18"/>
    </row>
    <row r="4" spans="1:9" ht="18.75">
      <c r="A4" s="235" t="s">
        <v>324</v>
      </c>
      <c r="B4" s="235"/>
      <c r="C4" s="235"/>
      <c r="D4" s="235"/>
      <c r="E4" s="235"/>
      <c r="F4" s="235"/>
      <c r="G4" s="235"/>
      <c r="H4" s="235"/>
      <c r="I4" s="235"/>
    </row>
    <row r="5" spans="1:9" ht="18.75">
      <c r="A5" s="222"/>
      <c r="B5" s="222"/>
      <c r="C5" s="222"/>
      <c r="D5" s="222"/>
      <c r="E5" s="222"/>
      <c r="F5" s="222"/>
      <c r="G5" s="222"/>
      <c r="H5" s="222"/>
      <c r="I5" s="222"/>
    </row>
    <row r="6" spans="1:9" ht="15" customHeight="1">
      <c r="A6" s="228"/>
      <c r="B6" s="226" t="s">
        <v>38</v>
      </c>
      <c r="C6" s="226" t="s">
        <v>115</v>
      </c>
      <c r="D6" s="226" t="s">
        <v>136</v>
      </c>
      <c r="E6" s="226" t="s">
        <v>62</v>
      </c>
      <c r="F6" s="226" t="s">
        <v>323</v>
      </c>
      <c r="G6" s="227"/>
      <c r="H6" s="227"/>
      <c r="I6" s="227"/>
    </row>
    <row r="7" spans="1:9" ht="56.25" customHeight="1">
      <c r="A7" s="228"/>
      <c r="B7" s="226"/>
      <c r="C7" s="226"/>
      <c r="D7" s="226"/>
      <c r="E7" s="226"/>
      <c r="F7" s="97" t="s">
        <v>291</v>
      </c>
      <c r="G7" s="97" t="s">
        <v>292</v>
      </c>
      <c r="H7" s="97" t="s">
        <v>293</v>
      </c>
      <c r="I7" s="97" t="s">
        <v>294</v>
      </c>
    </row>
    <row r="8" spans="1:9" ht="15.75" customHeight="1">
      <c r="A8" s="48">
        <v>1</v>
      </c>
      <c r="B8" s="49">
        <v>2</v>
      </c>
      <c r="C8" s="49">
        <v>3</v>
      </c>
      <c r="D8" s="49">
        <v>4</v>
      </c>
      <c r="E8" s="49">
        <v>5</v>
      </c>
      <c r="F8" s="97">
        <v>6</v>
      </c>
      <c r="G8" s="97">
        <v>7</v>
      </c>
      <c r="H8" s="97">
        <v>8</v>
      </c>
      <c r="I8" s="97">
        <v>9</v>
      </c>
    </row>
    <row r="9" spans="1:9" s="98" customFormat="1" ht="56.25">
      <c r="A9" s="56" t="s">
        <v>382</v>
      </c>
      <c r="B9" s="57" t="s">
        <v>26</v>
      </c>
      <c r="C9" s="159">
        <f aca="true" t="shared" si="0" ref="C9:I9">SUM(C10:C15)</f>
        <v>0</v>
      </c>
      <c r="D9" s="159">
        <f t="shared" si="0"/>
        <v>0</v>
      </c>
      <c r="E9" s="159">
        <f t="shared" si="0"/>
        <v>5815</v>
      </c>
      <c r="F9" s="159">
        <f t="shared" si="0"/>
        <v>2160.3</v>
      </c>
      <c r="G9" s="159">
        <f t="shared" si="0"/>
        <v>2700</v>
      </c>
      <c r="H9" s="159">
        <f t="shared" si="0"/>
        <v>500</v>
      </c>
      <c r="I9" s="159">
        <f t="shared" si="0"/>
        <v>454.7</v>
      </c>
    </row>
    <row r="10" spans="1:9" s="35" customFormat="1" ht="24.75" customHeight="1">
      <c r="A10" s="53" t="s">
        <v>1</v>
      </c>
      <c r="B10" s="62" t="s">
        <v>105</v>
      </c>
      <c r="C10" s="160">
        <v>0</v>
      </c>
      <c r="D10" s="160">
        <v>0</v>
      </c>
      <c r="E10" s="161">
        <f aca="true" t="shared" si="1" ref="E10:E15">SUM(F10:I10)</f>
        <v>0</v>
      </c>
      <c r="F10" s="161">
        <v>0</v>
      </c>
      <c r="G10" s="161">
        <v>0</v>
      </c>
      <c r="H10" s="161">
        <v>0</v>
      </c>
      <c r="I10" s="161">
        <v>0</v>
      </c>
    </row>
    <row r="11" spans="1:9" s="35" customFormat="1" ht="37.5">
      <c r="A11" s="53" t="s">
        <v>2</v>
      </c>
      <c r="B11" s="62" t="s">
        <v>107</v>
      </c>
      <c r="C11" s="160">
        <v>0</v>
      </c>
      <c r="D11" s="160">
        <v>0</v>
      </c>
      <c r="E11" s="161">
        <f t="shared" si="1"/>
        <v>1800</v>
      </c>
      <c r="F11" s="161">
        <v>625.3</v>
      </c>
      <c r="G11" s="161">
        <v>600</v>
      </c>
      <c r="H11" s="161">
        <v>400</v>
      </c>
      <c r="I11" s="161">
        <v>174.7</v>
      </c>
    </row>
    <row r="12" spans="1:9" s="35" customFormat="1" ht="56.25">
      <c r="A12" s="53" t="s">
        <v>110</v>
      </c>
      <c r="B12" s="62" t="s">
        <v>215</v>
      </c>
      <c r="C12" s="162">
        <v>0</v>
      </c>
      <c r="D12" s="162">
        <v>0</v>
      </c>
      <c r="E12" s="161">
        <f t="shared" si="1"/>
        <v>360</v>
      </c>
      <c r="F12" s="161">
        <v>80</v>
      </c>
      <c r="G12" s="161">
        <v>100</v>
      </c>
      <c r="H12" s="161">
        <v>100</v>
      </c>
      <c r="I12" s="161">
        <v>80</v>
      </c>
    </row>
    <row r="13" spans="1:9" s="35" customFormat="1" ht="37.5">
      <c r="A13" s="53" t="s">
        <v>3</v>
      </c>
      <c r="B13" s="62" t="s">
        <v>216</v>
      </c>
      <c r="C13" s="160">
        <v>0</v>
      </c>
      <c r="D13" s="160">
        <v>0</v>
      </c>
      <c r="E13" s="161">
        <f t="shared" si="1"/>
        <v>0</v>
      </c>
      <c r="F13" s="161">
        <v>0</v>
      </c>
      <c r="G13" s="161">
        <v>0</v>
      </c>
      <c r="H13" s="161">
        <v>0</v>
      </c>
      <c r="I13" s="161">
        <v>0</v>
      </c>
    </row>
    <row r="14" spans="1:9" s="35" customFormat="1" ht="75">
      <c r="A14" s="53" t="s">
        <v>244</v>
      </c>
      <c r="B14" s="62" t="s">
        <v>217</v>
      </c>
      <c r="C14" s="160">
        <v>0</v>
      </c>
      <c r="D14" s="160">
        <v>0</v>
      </c>
      <c r="E14" s="161">
        <f t="shared" si="1"/>
        <v>0</v>
      </c>
      <c r="F14" s="161">
        <v>0</v>
      </c>
      <c r="G14" s="161">
        <v>0</v>
      </c>
      <c r="H14" s="161">
        <v>0</v>
      </c>
      <c r="I14" s="161">
        <v>0</v>
      </c>
    </row>
    <row r="15" spans="1:9" s="35" customFormat="1" ht="24.75" customHeight="1">
      <c r="A15" s="53" t="s">
        <v>245</v>
      </c>
      <c r="B15" s="62" t="s">
        <v>218</v>
      </c>
      <c r="C15" s="160">
        <v>0</v>
      </c>
      <c r="D15" s="160">
        <v>0</v>
      </c>
      <c r="E15" s="161">
        <f t="shared" si="1"/>
        <v>3655</v>
      </c>
      <c r="F15" s="161">
        <v>1455</v>
      </c>
      <c r="G15" s="161">
        <v>2000</v>
      </c>
      <c r="H15" s="161">
        <v>0</v>
      </c>
      <c r="I15" s="161">
        <v>200</v>
      </c>
    </row>
    <row r="16" spans="2:9" ht="18.75">
      <c r="B16" s="2"/>
      <c r="C16" s="2"/>
      <c r="D16" s="2"/>
      <c r="E16" s="99"/>
      <c r="F16" s="99"/>
      <c r="G16" s="99"/>
      <c r="H16" s="99"/>
      <c r="I16" s="99"/>
    </row>
    <row r="17" spans="2:9" ht="18.75">
      <c r="B17" s="2"/>
      <c r="C17" s="2"/>
      <c r="D17" s="2"/>
      <c r="E17" s="99"/>
      <c r="F17" s="99"/>
      <c r="G17" s="99"/>
      <c r="H17" s="99"/>
      <c r="I17" s="99"/>
    </row>
    <row r="18" spans="2:9" ht="18.75">
      <c r="B18" s="2"/>
      <c r="C18" s="2"/>
      <c r="D18" s="2"/>
      <c r="E18" s="99"/>
      <c r="F18" s="99"/>
      <c r="G18" s="99"/>
      <c r="H18" s="99"/>
      <c r="I18" s="99"/>
    </row>
    <row r="19" spans="2:9" ht="18.75">
      <c r="B19" s="2"/>
      <c r="C19" s="2"/>
      <c r="D19" s="2"/>
      <c r="E19" s="99"/>
      <c r="F19" s="99"/>
      <c r="G19" s="99"/>
      <c r="H19" s="99"/>
      <c r="I19" s="99"/>
    </row>
    <row r="20" spans="1:11" s="13" customFormat="1" ht="18.75">
      <c r="A20" s="39" t="s">
        <v>356</v>
      </c>
      <c r="B20" s="32"/>
      <c r="C20" s="33"/>
      <c r="D20" s="33"/>
      <c r="E20" s="35"/>
      <c r="F20" s="35"/>
      <c r="G20" s="35"/>
      <c r="H20" s="35"/>
      <c r="I20" s="35"/>
      <c r="J20" s="35"/>
      <c r="K20" s="2"/>
    </row>
    <row r="21" spans="1:11" s="75" customFormat="1" ht="6.75" customHeight="1">
      <c r="A21" s="40" t="s">
        <v>362</v>
      </c>
      <c r="B21" s="40"/>
      <c r="C21" s="41" t="s">
        <v>360</v>
      </c>
      <c r="D21" s="42"/>
      <c r="E21" s="41"/>
      <c r="F21" s="41"/>
      <c r="G21" s="41" t="s">
        <v>361</v>
      </c>
      <c r="H21" s="41"/>
      <c r="I21" s="43"/>
      <c r="J21" s="43"/>
      <c r="K21" s="74"/>
    </row>
    <row r="22" spans="1:10" s="13" customFormat="1" ht="18.75">
      <c r="A22" s="38" t="s">
        <v>355</v>
      </c>
      <c r="C22" s="37" t="s">
        <v>357</v>
      </c>
      <c r="D22" s="34"/>
      <c r="E22" s="32"/>
      <c r="F22" s="32"/>
      <c r="G22" s="37" t="s">
        <v>358</v>
      </c>
      <c r="H22" s="32"/>
      <c r="I22" s="32"/>
      <c r="J22" s="32"/>
    </row>
    <row r="23" ht="18.75">
      <c r="A23" s="76"/>
    </row>
    <row r="24" ht="18.75">
      <c r="A24" s="76"/>
    </row>
    <row r="25" ht="18.75">
      <c r="A25" s="76"/>
    </row>
    <row r="26" ht="18.75">
      <c r="A26" s="76"/>
    </row>
    <row r="27" ht="18.75">
      <c r="A27" s="76"/>
    </row>
    <row r="28" ht="18.75">
      <c r="A28" s="76"/>
    </row>
    <row r="29" ht="18.75">
      <c r="A29" s="76"/>
    </row>
    <row r="30" ht="18.75">
      <c r="A30" s="76"/>
    </row>
    <row r="31" ht="18.75">
      <c r="A31" s="76"/>
    </row>
    <row r="32" ht="18.75">
      <c r="A32" s="76"/>
    </row>
    <row r="33" ht="18.75">
      <c r="A33" s="76"/>
    </row>
    <row r="34" ht="18.75">
      <c r="A34" s="76"/>
    </row>
    <row r="35" ht="18.75">
      <c r="A35" s="76"/>
    </row>
    <row r="36" ht="18.75">
      <c r="A36" s="76"/>
    </row>
    <row r="37" ht="18.75">
      <c r="A37" s="76"/>
    </row>
    <row r="38" ht="18.75">
      <c r="A38" s="76"/>
    </row>
    <row r="39" ht="18.75">
      <c r="A39" s="76"/>
    </row>
    <row r="40" ht="18.75">
      <c r="A40" s="76"/>
    </row>
    <row r="41" ht="18.75">
      <c r="A41" s="76"/>
    </row>
    <row r="42" ht="18.75">
      <c r="A42" s="76"/>
    </row>
    <row r="43" ht="18.75">
      <c r="A43" s="76"/>
    </row>
    <row r="44" ht="18.75">
      <c r="A44" s="76"/>
    </row>
    <row r="45" ht="18.75">
      <c r="A45" s="76"/>
    </row>
    <row r="46" ht="18.75">
      <c r="A46" s="76"/>
    </row>
    <row r="47" ht="18.75">
      <c r="A47" s="76"/>
    </row>
    <row r="48" ht="18.75">
      <c r="A48" s="76"/>
    </row>
    <row r="49" ht="18.75">
      <c r="A49" s="76"/>
    </row>
    <row r="50" ht="18.75">
      <c r="A50" s="76"/>
    </row>
    <row r="51" ht="18.75">
      <c r="A51" s="76"/>
    </row>
    <row r="52" ht="18.75">
      <c r="A52" s="76"/>
    </row>
    <row r="53" ht="18.75">
      <c r="A53" s="76"/>
    </row>
    <row r="54" ht="18.75">
      <c r="A54" s="76"/>
    </row>
    <row r="55" ht="18.75">
      <c r="A55" s="76"/>
    </row>
    <row r="56" ht="18.75">
      <c r="A56" s="76"/>
    </row>
    <row r="57" ht="18.75">
      <c r="A57" s="76"/>
    </row>
    <row r="58" ht="18.75">
      <c r="A58" s="76"/>
    </row>
    <row r="59" ht="18.75">
      <c r="A59" s="76"/>
    </row>
    <row r="60" ht="18.75">
      <c r="A60" s="76"/>
    </row>
    <row r="61" ht="18.75">
      <c r="A61" s="76"/>
    </row>
    <row r="62" ht="18.75">
      <c r="A62" s="76"/>
    </row>
    <row r="63" ht="18.75">
      <c r="A63" s="76"/>
    </row>
    <row r="64" ht="18.75">
      <c r="A64" s="76"/>
    </row>
    <row r="65" ht="18.75">
      <c r="A65" s="76"/>
    </row>
    <row r="66" ht="18.75">
      <c r="A66" s="76"/>
    </row>
    <row r="67" ht="18.75">
      <c r="A67" s="76"/>
    </row>
    <row r="68" ht="18.75">
      <c r="A68" s="76"/>
    </row>
    <row r="69" ht="18.75">
      <c r="A69" s="76"/>
    </row>
    <row r="70" ht="18.75">
      <c r="A70" s="76"/>
    </row>
    <row r="71" ht="18.75">
      <c r="A71" s="76"/>
    </row>
    <row r="72" ht="18.75">
      <c r="A72" s="76"/>
    </row>
    <row r="73" ht="18.75">
      <c r="A73" s="76"/>
    </row>
    <row r="74" ht="18.75">
      <c r="A74" s="76"/>
    </row>
    <row r="75" ht="18.75">
      <c r="A75" s="76"/>
    </row>
    <row r="76" ht="18.75">
      <c r="A76" s="76"/>
    </row>
    <row r="77" ht="18.75">
      <c r="A77" s="76"/>
    </row>
    <row r="78" ht="18.75">
      <c r="A78" s="76"/>
    </row>
    <row r="79" ht="18.75">
      <c r="A79" s="76"/>
    </row>
    <row r="80" ht="18.75">
      <c r="A80" s="76"/>
    </row>
    <row r="81" ht="18.75">
      <c r="A81" s="76"/>
    </row>
    <row r="82" ht="18.75">
      <c r="A82" s="76"/>
    </row>
    <row r="83" ht="18.75">
      <c r="A83" s="76"/>
    </row>
    <row r="84" ht="18.75">
      <c r="A84" s="76"/>
    </row>
    <row r="85" ht="18.75">
      <c r="A85" s="76"/>
    </row>
    <row r="86" ht="18.75">
      <c r="A86" s="76"/>
    </row>
    <row r="87" ht="18.75">
      <c r="A87" s="76"/>
    </row>
    <row r="88" ht="18.75">
      <c r="A88" s="76"/>
    </row>
    <row r="89" ht="18.75">
      <c r="A89" s="76"/>
    </row>
    <row r="90" ht="18.75">
      <c r="A90" s="76"/>
    </row>
    <row r="91" ht="18.75">
      <c r="A91" s="76"/>
    </row>
    <row r="92" ht="18.75">
      <c r="A92" s="76"/>
    </row>
    <row r="93" ht="18.75">
      <c r="A93" s="76"/>
    </row>
    <row r="94" ht="18.75">
      <c r="A94" s="76"/>
    </row>
    <row r="95" ht="18.75">
      <c r="A95" s="76"/>
    </row>
    <row r="96" ht="18.75">
      <c r="A96" s="76"/>
    </row>
    <row r="97" ht="18.75">
      <c r="A97" s="76"/>
    </row>
    <row r="98" ht="18.75">
      <c r="A98" s="76"/>
    </row>
    <row r="99" ht="18.75">
      <c r="A99" s="76"/>
    </row>
    <row r="100" ht="18.75">
      <c r="A100" s="76"/>
    </row>
    <row r="101" ht="18.75">
      <c r="A101" s="76"/>
    </row>
    <row r="102" ht="18.75">
      <c r="A102" s="76"/>
    </row>
    <row r="103" ht="18.75">
      <c r="A103" s="76"/>
    </row>
    <row r="104" ht="18.75">
      <c r="A104" s="76"/>
    </row>
    <row r="105" ht="18.75">
      <c r="A105" s="76"/>
    </row>
    <row r="106" ht="18.75">
      <c r="A106" s="76"/>
    </row>
    <row r="107" ht="18.75">
      <c r="A107" s="76"/>
    </row>
    <row r="108" ht="18.75">
      <c r="A108" s="76"/>
    </row>
    <row r="109" ht="18.75">
      <c r="A109" s="76"/>
    </row>
    <row r="110" ht="18.75">
      <c r="A110" s="76"/>
    </row>
    <row r="111" ht="18.75">
      <c r="A111" s="76"/>
    </row>
    <row r="112" ht="18.75">
      <c r="A112" s="76"/>
    </row>
    <row r="113" ht="18.75">
      <c r="A113" s="76"/>
    </row>
    <row r="114" ht="18.75">
      <c r="A114" s="76"/>
    </row>
    <row r="115" ht="18.75">
      <c r="A115" s="76"/>
    </row>
    <row r="116" ht="18.75">
      <c r="A116" s="76"/>
    </row>
    <row r="117" ht="18.75">
      <c r="A117" s="76"/>
    </row>
    <row r="118" ht="18.75">
      <c r="A118" s="76"/>
    </row>
    <row r="119" ht="18.75">
      <c r="A119" s="76"/>
    </row>
    <row r="120" ht="18.75">
      <c r="A120" s="76"/>
    </row>
    <row r="121" ht="18.75">
      <c r="A121" s="76"/>
    </row>
    <row r="122" ht="18.75">
      <c r="A122" s="76"/>
    </row>
    <row r="123" ht="18.75">
      <c r="A123" s="76"/>
    </row>
    <row r="124" ht="18.75">
      <c r="A124" s="76"/>
    </row>
    <row r="125" ht="18.75">
      <c r="A125" s="76"/>
    </row>
    <row r="126" ht="18.75">
      <c r="A126" s="76"/>
    </row>
    <row r="127" ht="18.75">
      <c r="A127" s="76"/>
    </row>
    <row r="128" ht="18.75">
      <c r="A128" s="76"/>
    </row>
    <row r="129" ht="18.75">
      <c r="A129" s="76"/>
    </row>
    <row r="130" ht="18.75">
      <c r="A130" s="76"/>
    </row>
    <row r="131" ht="18.75">
      <c r="A131" s="76"/>
    </row>
    <row r="132" ht="18.75">
      <c r="A132" s="76"/>
    </row>
    <row r="133" ht="18.75">
      <c r="A133" s="76"/>
    </row>
    <row r="134" ht="18.75">
      <c r="A134" s="76"/>
    </row>
    <row r="135" ht="18.75">
      <c r="A135" s="76"/>
    </row>
    <row r="136" ht="18.75">
      <c r="A136" s="76"/>
    </row>
    <row r="137" ht="18.75">
      <c r="A137" s="76"/>
    </row>
    <row r="138" ht="18.75">
      <c r="A138" s="76"/>
    </row>
    <row r="139" ht="18.75">
      <c r="A139" s="76"/>
    </row>
    <row r="140" ht="18.75">
      <c r="A140" s="76"/>
    </row>
    <row r="141" ht="18.75">
      <c r="A141" s="76"/>
    </row>
    <row r="142" ht="18.75">
      <c r="A142" s="76"/>
    </row>
    <row r="143" ht="18.75">
      <c r="A143" s="76"/>
    </row>
    <row r="144" ht="18.75">
      <c r="A144" s="76"/>
    </row>
    <row r="145" ht="18.75">
      <c r="A145" s="76"/>
    </row>
    <row r="146" ht="18.75">
      <c r="A146" s="76"/>
    </row>
    <row r="147" ht="18.75">
      <c r="A147" s="76"/>
    </row>
    <row r="148" ht="18.75">
      <c r="A148" s="76"/>
    </row>
    <row r="149" ht="18.75">
      <c r="A149" s="76"/>
    </row>
    <row r="150" ht="18.75">
      <c r="A150" s="76"/>
    </row>
    <row r="151" ht="18.75">
      <c r="A151" s="76"/>
    </row>
    <row r="152" ht="18.75">
      <c r="A152" s="76"/>
    </row>
    <row r="153" ht="18.75">
      <c r="A153" s="76"/>
    </row>
    <row r="154" ht="18.75">
      <c r="A154" s="76"/>
    </row>
    <row r="155" ht="18.75">
      <c r="A155" s="76"/>
    </row>
    <row r="156" ht="18.75">
      <c r="A156" s="76"/>
    </row>
    <row r="157" ht="18.75">
      <c r="A157" s="76"/>
    </row>
    <row r="158" ht="18.75">
      <c r="A158" s="76"/>
    </row>
    <row r="159" ht="18.75">
      <c r="A159" s="76"/>
    </row>
    <row r="160" ht="18.75">
      <c r="A160" s="76"/>
    </row>
    <row r="161" ht="18.75">
      <c r="A161" s="76"/>
    </row>
    <row r="162" ht="18.75">
      <c r="A162" s="76"/>
    </row>
    <row r="163" ht="18.75">
      <c r="A163" s="76"/>
    </row>
    <row r="164" ht="18.75">
      <c r="A164" s="76"/>
    </row>
    <row r="165" ht="18.75">
      <c r="A165" s="76"/>
    </row>
    <row r="166" ht="18.75">
      <c r="A166" s="76"/>
    </row>
    <row r="167" ht="18.75">
      <c r="A167" s="76"/>
    </row>
    <row r="168" ht="18.75">
      <c r="A168" s="76"/>
    </row>
    <row r="169" ht="18.75">
      <c r="A169" s="76"/>
    </row>
    <row r="170" ht="18.75">
      <c r="A170" s="76"/>
    </row>
    <row r="171" ht="18.75">
      <c r="A171" s="76"/>
    </row>
    <row r="172" ht="18.75">
      <c r="A172" s="76"/>
    </row>
    <row r="173" ht="18.75">
      <c r="A173" s="76"/>
    </row>
    <row r="174" ht="18.75">
      <c r="A174" s="76"/>
    </row>
    <row r="175" ht="18.75">
      <c r="A175" s="76"/>
    </row>
    <row r="176" ht="18.75">
      <c r="A176" s="76"/>
    </row>
    <row r="177" ht="18.75">
      <c r="A177" s="76"/>
    </row>
    <row r="178" ht="18.75">
      <c r="A178" s="76"/>
    </row>
    <row r="179" ht="18.75">
      <c r="A179" s="76"/>
    </row>
    <row r="180" ht="18.75">
      <c r="A180" s="76"/>
    </row>
    <row r="181" ht="18.75">
      <c r="A181" s="76"/>
    </row>
    <row r="182" ht="18.75">
      <c r="A182" s="76"/>
    </row>
    <row r="183" ht="18.75">
      <c r="A183" s="76"/>
    </row>
    <row r="184" ht="18.75">
      <c r="A184" s="76"/>
    </row>
    <row r="185" ht="18.75">
      <c r="A185" s="76"/>
    </row>
    <row r="186" ht="18.75">
      <c r="A186" s="76"/>
    </row>
    <row r="187" ht="18.75">
      <c r="A187" s="76"/>
    </row>
    <row r="188" ht="18.75">
      <c r="A188" s="76"/>
    </row>
    <row r="189" ht="18.75">
      <c r="A189" s="76"/>
    </row>
    <row r="190" ht="18.75">
      <c r="A190" s="76"/>
    </row>
  </sheetData>
  <sheetProtection/>
  <mergeCells count="10">
    <mergeCell ref="E6:E7"/>
    <mergeCell ref="F6:I6"/>
    <mergeCell ref="A6:A7"/>
    <mergeCell ref="H2:I2"/>
    <mergeCell ref="A4:I4"/>
    <mergeCell ref="B6:B7"/>
    <mergeCell ref="C6:C7"/>
    <mergeCell ref="D6:D7"/>
    <mergeCell ref="A2:G2"/>
    <mergeCell ref="A5:I5"/>
  </mergeCells>
  <printOptions/>
  <pageMargins left="1.07" right="0.1968503937007874" top="0.7874015748031497" bottom="0.3937007874015748" header="0.3937007874015748" footer="0.3937007874015748"/>
  <pageSetup firstPageNumber="9" useFirstPageNumber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7"/>
  <sheetViews>
    <sheetView zoomScalePageLayoutView="0" workbookViewId="0" topLeftCell="A22">
      <selection activeCell="C8" sqref="C8:H16"/>
    </sheetView>
  </sheetViews>
  <sheetFormatPr defaultColWidth="9.00390625" defaultRowHeight="12.75"/>
  <cols>
    <col min="1" max="1" width="36.875" style="2" customWidth="1"/>
    <col min="2" max="2" width="16.25390625" style="3" customWidth="1"/>
    <col min="3" max="3" width="14.125" style="3" customWidth="1"/>
    <col min="4" max="4" width="13.125" style="3" customWidth="1"/>
    <col min="5" max="5" width="13.25390625" style="2" customWidth="1"/>
    <col min="6" max="6" width="13.75390625" style="2" customWidth="1"/>
    <col min="7" max="7" width="14.625" style="2" customWidth="1"/>
    <col min="8" max="8" width="14.125" style="2" customWidth="1"/>
    <col min="9" max="9" width="32.00390625" style="2" customWidth="1"/>
    <col min="10" max="10" width="9.125" style="2" customWidth="1"/>
    <col min="11" max="11" width="14.125" style="2" customWidth="1"/>
    <col min="12" max="16384" width="9.125" style="2" customWidth="1"/>
  </cols>
  <sheetData>
    <row r="1" spans="1:9" ht="13.5" customHeight="1">
      <c r="A1" s="18"/>
      <c r="B1" s="18"/>
      <c r="C1" s="18"/>
      <c r="D1" s="18"/>
      <c r="E1" s="18"/>
      <c r="F1" s="18"/>
      <c r="G1" s="211" t="s">
        <v>103</v>
      </c>
      <c r="H1" s="211"/>
      <c r="I1" s="211"/>
    </row>
    <row r="2" spans="2:9" ht="24" customHeight="1">
      <c r="B2" s="2"/>
      <c r="C2" s="2"/>
      <c r="D2" s="2"/>
      <c r="I2" s="18" t="s">
        <v>363</v>
      </c>
    </row>
    <row r="3" spans="2:9" ht="16.5" customHeight="1">
      <c r="B3" s="2"/>
      <c r="C3" s="2"/>
      <c r="D3" s="2"/>
      <c r="I3" s="18"/>
    </row>
    <row r="4" spans="1:9" ht="18.75" customHeight="1">
      <c r="A4" s="235" t="s">
        <v>111</v>
      </c>
      <c r="B4" s="235"/>
      <c r="C4" s="235"/>
      <c r="D4" s="235"/>
      <c r="E4" s="235"/>
      <c r="F4" s="235"/>
      <c r="G4" s="235"/>
      <c r="H4" s="235"/>
      <c r="I4" s="235"/>
    </row>
    <row r="5" ht="24.75" customHeight="1"/>
    <row r="6" spans="1:9" ht="81.75" customHeight="1">
      <c r="A6" s="100"/>
      <c r="B6" s="49" t="s">
        <v>169</v>
      </c>
      <c r="C6" s="49" t="s">
        <v>341</v>
      </c>
      <c r="D6" s="49" t="s">
        <v>342</v>
      </c>
      <c r="E6" s="49" t="s">
        <v>343</v>
      </c>
      <c r="F6" s="49" t="s">
        <v>344</v>
      </c>
      <c r="G6" s="49" t="s">
        <v>345</v>
      </c>
      <c r="H6" s="49" t="s">
        <v>346</v>
      </c>
      <c r="I6" s="49" t="s">
        <v>112</v>
      </c>
    </row>
    <row r="7" spans="1:9" ht="12.75" customHeight="1">
      <c r="A7" s="48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</row>
    <row r="8" spans="1:9" ht="89.25" customHeight="1">
      <c r="A8" s="53" t="s">
        <v>176</v>
      </c>
      <c r="B8" s="97" t="s">
        <v>364</v>
      </c>
      <c r="C8" s="101">
        <v>0</v>
      </c>
      <c r="D8" s="101">
        <v>0</v>
      </c>
      <c r="E8" s="102">
        <v>0</v>
      </c>
      <c r="F8" s="102">
        <v>0</v>
      </c>
      <c r="G8" s="102">
        <v>0</v>
      </c>
      <c r="H8" s="102">
        <v>0</v>
      </c>
      <c r="I8" s="103" t="s">
        <v>365</v>
      </c>
    </row>
    <row r="9" spans="1:9" s="35" customFormat="1" ht="120" customHeight="1">
      <c r="A9" s="53" t="s">
        <v>426</v>
      </c>
      <c r="B9" s="97" t="s">
        <v>172</v>
      </c>
      <c r="C9" s="101">
        <v>0</v>
      </c>
      <c r="D9" s="101">
        <v>0</v>
      </c>
      <c r="E9" s="102">
        <v>0</v>
      </c>
      <c r="F9" s="102">
        <v>0</v>
      </c>
      <c r="G9" s="102">
        <v>0</v>
      </c>
      <c r="H9" s="102">
        <v>0</v>
      </c>
      <c r="I9" s="103" t="s">
        <v>366</v>
      </c>
    </row>
    <row r="10" spans="1:9" s="35" customFormat="1" ht="107.25" customHeight="1">
      <c r="A10" s="53" t="s">
        <v>325</v>
      </c>
      <c r="B10" s="97" t="s">
        <v>173</v>
      </c>
      <c r="C10" s="101">
        <v>0</v>
      </c>
      <c r="D10" s="101">
        <v>0</v>
      </c>
      <c r="E10" s="102">
        <v>0</v>
      </c>
      <c r="F10" s="102">
        <v>0</v>
      </c>
      <c r="G10" s="102">
        <v>0</v>
      </c>
      <c r="H10" s="102">
        <v>0</v>
      </c>
      <c r="I10" s="103" t="s">
        <v>367</v>
      </c>
    </row>
    <row r="11" spans="1:9" s="35" customFormat="1" ht="148.5" customHeight="1">
      <c r="A11" s="53" t="s">
        <v>383</v>
      </c>
      <c r="B11" s="97" t="s">
        <v>171</v>
      </c>
      <c r="C11" s="101">
        <v>0</v>
      </c>
      <c r="D11" s="101">
        <v>0</v>
      </c>
      <c r="E11" s="102">
        <v>0</v>
      </c>
      <c r="F11" s="102">
        <v>0</v>
      </c>
      <c r="G11" s="102">
        <v>0</v>
      </c>
      <c r="H11" s="102">
        <v>0</v>
      </c>
      <c r="I11" s="103" t="s">
        <v>368</v>
      </c>
    </row>
    <row r="12" spans="1:9" s="35" customFormat="1" ht="113.25" customHeight="1">
      <c r="A12" s="53" t="s">
        <v>423</v>
      </c>
      <c r="B12" s="97" t="s">
        <v>171</v>
      </c>
      <c r="C12" s="101">
        <v>0</v>
      </c>
      <c r="D12" s="101">
        <v>0</v>
      </c>
      <c r="E12" s="102">
        <v>0</v>
      </c>
      <c r="F12" s="102">
        <v>0</v>
      </c>
      <c r="G12" s="102">
        <v>0</v>
      </c>
      <c r="H12" s="102">
        <v>0</v>
      </c>
      <c r="I12" s="103" t="s">
        <v>369</v>
      </c>
    </row>
    <row r="13" spans="1:9" s="35" customFormat="1" ht="119.25" customHeight="1">
      <c r="A13" s="53" t="s">
        <v>340</v>
      </c>
      <c r="B13" s="97" t="s">
        <v>170</v>
      </c>
      <c r="C13" s="101">
        <v>0</v>
      </c>
      <c r="D13" s="101">
        <v>0</v>
      </c>
      <c r="E13" s="102">
        <v>0</v>
      </c>
      <c r="F13" s="102">
        <v>0</v>
      </c>
      <c r="G13" s="102">
        <v>0</v>
      </c>
      <c r="H13" s="102">
        <v>0</v>
      </c>
      <c r="I13" s="103" t="s">
        <v>370</v>
      </c>
    </row>
    <row r="14" spans="1:9" ht="154.5" customHeight="1">
      <c r="A14" s="53" t="s">
        <v>424</v>
      </c>
      <c r="B14" s="97" t="s">
        <v>177</v>
      </c>
      <c r="C14" s="101">
        <v>0</v>
      </c>
      <c r="D14" s="101">
        <v>0</v>
      </c>
      <c r="E14" s="102">
        <v>0</v>
      </c>
      <c r="F14" s="102">
        <v>0</v>
      </c>
      <c r="G14" s="102">
        <v>0</v>
      </c>
      <c r="H14" s="102">
        <v>0</v>
      </c>
      <c r="I14" s="103" t="s">
        <v>371</v>
      </c>
    </row>
    <row r="15" spans="1:9" ht="119.25" customHeight="1">
      <c r="A15" s="53" t="s">
        <v>347</v>
      </c>
      <c r="B15" s="104" t="s">
        <v>400</v>
      </c>
      <c r="C15" s="101">
        <v>0</v>
      </c>
      <c r="D15" s="101">
        <v>0</v>
      </c>
      <c r="E15" s="102">
        <v>0</v>
      </c>
      <c r="F15" s="102">
        <v>0</v>
      </c>
      <c r="G15" s="102">
        <v>0</v>
      </c>
      <c r="H15" s="102">
        <v>0</v>
      </c>
      <c r="I15" s="103" t="s">
        <v>372</v>
      </c>
    </row>
    <row r="16" spans="1:9" ht="82.5" customHeight="1">
      <c r="A16" s="53" t="s">
        <v>178</v>
      </c>
      <c r="B16" s="97" t="s">
        <v>374</v>
      </c>
      <c r="C16" s="101">
        <v>0</v>
      </c>
      <c r="D16" s="101">
        <v>0</v>
      </c>
      <c r="E16" s="102">
        <v>0</v>
      </c>
      <c r="F16" s="102">
        <v>0</v>
      </c>
      <c r="G16" s="102">
        <v>0</v>
      </c>
      <c r="H16" s="102">
        <v>0</v>
      </c>
      <c r="I16" s="103" t="s">
        <v>373</v>
      </c>
    </row>
    <row r="18" spans="1:11" s="13" customFormat="1" ht="18.75">
      <c r="A18" s="39" t="s">
        <v>356</v>
      </c>
      <c r="B18" s="32"/>
      <c r="C18" s="33"/>
      <c r="D18" s="33"/>
      <c r="E18" s="35"/>
      <c r="F18" s="35"/>
      <c r="G18" s="35"/>
      <c r="H18" s="35"/>
      <c r="I18" s="35"/>
      <c r="J18" s="35"/>
      <c r="K18" s="2"/>
    </row>
    <row r="19" spans="1:11" s="75" customFormat="1" ht="4.5" customHeight="1">
      <c r="A19" s="40" t="s">
        <v>362</v>
      </c>
      <c r="B19" s="40"/>
      <c r="D19" s="41" t="s">
        <v>360</v>
      </c>
      <c r="E19" s="42"/>
      <c r="F19" s="41"/>
      <c r="G19" s="41"/>
      <c r="H19" s="41" t="s">
        <v>361</v>
      </c>
      <c r="I19" s="43"/>
      <c r="J19" s="43"/>
      <c r="K19" s="74"/>
    </row>
    <row r="20" spans="1:10" s="13" customFormat="1" ht="13.5" customHeight="1">
      <c r="A20" s="38" t="s">
        <v>355</v>
      </c>
      <c r="D20" s="37" t="s">
        <v>357</v>
      </c>
      <c r="E20" s="34"/>
      <c r="F20" s="32"/>
      <c r="G20" s="32"/>
      <c r="H20" s="37" t="s">
        <v>358</v>
      </c>
      <c r="I20" s="32"/>
      <c r="J20" s="32"/>
    </row>
    <row r="21" ht="18.75">
      <c r="A21" s="76"/>
    </row>
    <row r="22" ht="18.75">
      <c r="A22" s="76"/>
    </row>
    <row r="23" ht="18.75">
      <c r="A23" s="76"/>
    </row>
    <row r="24" ht="18.75">
      <c r="A24" s="76"/>
    </row>
    <row r="25" ht="18.75">
      <c r="A25" s="76"/>
    </row>
    <row r="26" ht="18.75">
      <c r="A26" s="76"/>
    </row>
    <row r="27" ht="18.75">
      <c r="A27" s="76"/>
    </row>
    <row r="28" ht="18.75">
      <c r="A28" s="76"/>
    </row>
    <row r="29" ht="18.75">
      <c r="A29" s="76"/>
    </row>
    <row r="30" ht="18.75">
      <c r="A30" s="76"/>
    </row>
    <row r="31" ht="18.75">
      <c r="A31" s="76"/>
    </row>
    <row r="32" ht="18.75">
      <c r="A32" s="76"/>
    </row>
    <row r="33" ht="18.75">
      <c r="A33" s="76"/>
    </row>
    <row r="34" ht="18.75">
      <c r="A34" s="76"/>
    </row>
    <row r="35" ht="18.75">
      <c r="A35" s="76"/>
    </row>
    <row r="36" ht="18.75">
      <c r="A36" s="76"/>
    </row>
    <row r="37" ht="18.75">
      <c r="A37" s="76"/>
    </row>
    <row r="38" ht="18.75">
      <c r="A38" s="76"/>
    </row>
    <row r="39" ht="18.75">
      <c r="A39" s="76"/>
    </row>
    <row r="40" ht="18.75">
      <c r="A40" s="76"/>
    </row>
    <row r="41" ht="18.75">
      <c r="A41" s="76"/>
    </row>
    <row r="42" ht="18.75">
      <c r="A42" s="76"/>
    </row>
    <row r="43" ht="18.75">
      <c r="A43" s="76"/>
    </row>
    <row r="44" ht="18.75">
      <c r="A44" s="76"/>
    </row>
    <row r="45" ht="18.75">
      <c r="A45" s="76"/>
    </row>
    <row r="46" ht="18.75">
      <c r="A46" s="76"/>
    </row>
    <row r="47" ht="18.75">
      <c r="A47" s="76"/>
    </row>
    <row r="48" ht="18.75">
      <c r="A48" s="76"/>
    </row>
    <row r="49" ht="18.75">
      <c r="A49" s="76"/>
    </row>
    <row r="50" ht="18.75">
      <c r="A50" s="76"/>
    </row>
    <row r="51" ht="18.75">
      <c r="A51" s="76"/>
    </row>
    <row r="52" ht="18.75">
      <c r="A52" s="76"/>
    </row>
    <row r="53" ht="18.75">
      <c r="A53" s="76"/>
    </row>
    <row r="54" ht="18.75">
      <c r="A54" s="76"/>
    </row>
    <row r="55" ht="18.75">
      <c r="A55" s="76"/>
    </row>
    <row r="56" ht="18.75">
      <c r="A56" s="76"/>
    </row>
    <row r="57" ht="18.75">
      <c r="A57" s="76"/>
    </row>
    <row r="58" ht="18.75">
      <c r="A58" s="76"/>
    </row>
    <row r="59" ht="18.75">
      <c r="A59" s="76"/>
    </row>
    <row r="60" ht="18.75">
      <c r="A60" s="76"/>
    </row>
    <row r="61" ht="18.75">
      <c r="A61" s="76"/>
    </row>
    <row r="62" ht="18.75">
      <c r="A62" s="76"/>
    </row>
    <row r="63" ht="18.75">
      <c r="A63" s="76"/>
    </row>
    <row r="64" ht="18.75">
      <c r="A64" s="76"/>
    </row>
    <row r="65" ht="18.75">
      <c r="A65" s="76"/>
    </row>
    <row r="66" ht="18.75">
      <c r="A66" s="76"/>
    </row>
    <row r="67" ht="18.75">
      <c r="A67" s="76"/>
    </row>
    <row r="68" ht="18.75">
      <c r="A68" s="76"/>
    </row>
    <row r="69" ht="18.75">
      <c r="A69" s="76"/>
    </row>
    <row r="70" ht="18.75">
      <c r="A70" s="76"/>
    </row>
    <row r="71" ht="18.75">
      <c r="A71" s="76"/>
    </row>
    <row r="72" ht="18.75">
      <c r="A72" s="76"/>
    </row>
    <row r="73" ht="18.75">
      <c r="A73" s="76"/>
    </row>
    <row r="74" ht="18.75">
      <c r="A74" s="76"/>
    </row>
    <row r="75" ht="18.75">
      <c r="A75" s="76"/>
    </row>
    <row r="76" ht="18.75">
      <c r="A76" s="76"/>
    </row>
    <row r="77" ht="18.75">
      <c r="A77" s="76"/>
    </row>
    <row r="78" ht="18.75">
      <c r="A78" s="76"/>
    </row>
    <row r="79" ht="18.75">
      <c r="A79" s="76"/>
    </row>
    <row r="80" ht="18.75">
      <c r="A80" s="76"/>
    </row>
    <row r="81" ht="18.75">
      <c r="A81" s="76"/>
    </row>
    <row r="82" ht="18.75">
      <c r="A82" s="76"/>
    </row>
    <row r="83" ht="18.75">
      <c r="A83" s="76"/>
    </row>
    <row r="84" ht="18.75">
      <c r="A84" s="76"/>
    </row>
    <row r="85" ht="18.75">
      <c r="A85" s="76"/>
    </row>
    <row r="86" ht="18.75">
      <c r="A86" s="76"/>
    </row>
    <row r="87" ht="18.75">
      <c r="A87" s="76"/>
    </row>
    <row r="88" ht="18.75">
      <c r="A88" s="76"/>
    </row>
    <row r="89" ht="18.75">
      <c r="A89" s="76"/>
    </row>
    <row r="90" ht="18.75">
      <c r="A90" s="76"/>
    </row>
    <row r="91" ht="18.75">
      <c r="A91" s="76"/>
    </row>
    <row r="92" ht="18.75">
      <c r="A92" s="76"/>
    </row>
    <row r="93" ht="18.75">
      <c r="A93" s="76"/>
    </row>
    <row r="94" ht="18.75">
      <c r="A94" s="76"/>
    </row>
    <row r="95" ht="18.75">
      <c r="A95" s="76"/>
    </row>
    <row r="96" ht="18.75">
      <c r="A96" s="76"/>
    </row>
    <row r="97" ht="18.75">
      <c r="A97" s="76"/>
    </row>
    <row r="98" ht="18.75">
      <c r="A98" s="76"/>
    </row>
    <row r="99" ht="18.75">
      <c r="A99" s="76"/>
    </row>
    <row r="100" ht="18.75">
      <c r="A100" s="76"/>
    </row>
    <row r="101" ht="18.75">
      <c r="A101" s="76"/>
    </row>
    <row r="102" ht="18.75">
      <c r="A102" s="76"/>
    </row>
    <row r="103" ht="18.75">
      <c r="A103" s="76"/>
    </row>
    <row r="104" ht="18.75">
      <c r="A104" s="76"/>
    </row>
    <row r="105" ht="18.75">
      <c r="A105" s="76"/>
    </row>
    <row r="106" ht="18.75">
      <c r="A106" s="76"/>
    </row>
    <row r="107" ht="18.75">
      <c r="A107" s="76"/>
    </row>
    <row r="108" ht="18.75">
      <c r="A108" s="76"/>
    </row>
    <row r="109" ht="18.75">
      <c r="A109" s="76"/>
    </row>
    <row r="110" ht="18.75">
      <c r="A110" s="76"/>
    </row>
    <row r="111" ht="18.75">
      <c r="A111" s="76"/>
    </row>
    <row r="112" ht="18.75">
      <c r="A112" s="76"/>
    </row>
    <row r="113" ht="18.75">
      <c r="A113" s="76"/>
    </row>
    <row r="114" ht="18.75">
      <c r="A114" s="76"/>
    </row>
    <row r="115" ht="18.75">
      <c r="A115" s="76"/>
    </row>
    <row r="116" ht="18.75">
      <c r="A116" s="76"/>
    </row>
    <row r="117" ht="18.75">
      <c r="A117" s="76"/>
    </row>
    <row r="118" ht="18.75">
      <c r="A118" s="76"/>
    </row>
    <row r="119" ht="18.75">
      <c r="A119" s="76"/>
    </row>
    <row r="120" ht="18.75">
      <c r="A120" s="76"/>
    </row>
    <row r="121" ht="18.75">
      <c r="A121" s="76"/>
    </row>
    <row r="122" ht="18.75">
      <c r="A122" s="76"/>
    </row>
    <row r="123" ht="18.75">
      <c r="A123" s="76"/>
    </row>
    <row r="124" ht="18.75">
      <c r="A124" s="76"/>
    </row>
    <row r="125" ht="18.75">
      <c r="A125" s="76"/>
    </row>
    <row r="126" ht="18.75">
      <c r="A126" s="76"/>
    </row>
    <row r="127" ht="18.75">
      <c r="A127" s="76"/>
    </row>
    <row r="128" ht="18.75">
      <c r="A128" s="76"/>
    </row>
    <row r="129" ht="18.75">
      <c r="A129" s="76"/>
    </row>
    <row r="130" ht="18.75">
      <c r="A130" s="76"/>
    </row>
    <row r="131" ht="18.75">
      <c r="A131" s="76"/>
    </row>
    <row r="132" ht="18.75">
      <c r="A132" s="76"/>
    </row>
    <row r="133" ht="18.75">
      <c r="A133" s="76"/>
    </row>
    <row r="134" ht="18.75">
      <c r="A134" s="76"/>
    </row>
    <row r="135" ht="18.75">
      <c r="A135" s="76"/>
    </row>
    <row r="136" ht="18.75">
      <c r="A136" s="76"/>
    </row>
    <row r="137" ht="18.75">
      <c r="A137" s="76"/>
    </row>
    <row r="138" ht="18.75">
      <c r="A138" s="76"/>
    </row>
    <row r="139" ht="18.75">
      <c r="A139" s="76"/>
    </row>
    <row r="140" ht="18.75">
      <c r="A140" s="76"/>
    </row>
    <row r="141" ht="18.75">
      <c r="A141" s="76"/>
    </row>
    <row r="142" ht="18.75">
      <c r="A142" s="76"/>
    </row>
    <row r="143" ht="18.75">
      <c r="A143" s="76"/>
    </row>
    <row r="144" ht="18.75">
      <c r="A144" s="76"/>
    </row>
    <row r="145" ht="18.75">
      <c r="A145" s="76"/>
    </row>
    <row r="146" ht="18.75">
      <c r="A146" s="76"/>
    </row>
    <row r="147" ht="18.75">
      <c r="A147" s="76"/>
    </row>
    <row r="148" ht="18.75">
      <c r="A148" s="76"/>
    </row>
    <row r="149" ht="18.75">
      <c r="A149" s="76"/>
    </row>
    <row r="150" ht="18.75">
      <c r="A150" s="76"/>
    </row>
    <row r="151" ht="18.75">
      <c r="A151" s="76"/>
    </row>
    <row r="152" ht="18.75">
      <c r="A152" s="76"/>
    </row>
    <row r="153" ht="18.75">
      <c r="A153" s="76"/>
    </row>
    <row r="154" ht="18.75">
      <c r="A154" s="76"/>
    </row>
    <row r="155" ht="18.75">
      <c r="A155" s="76"/>
    </row>
    <row r="156" ht="18.75">
      <c r="A156" s="76"/>
    </row>
    <row r="157" ht="18.75">
      <c r="A157" s="76"/>
    </row>
    <row r="158" ht="18.75">
      <c r="A158" s="76"/>
    </row>
    <row r="159" ht="18.75">
      <c r="A159" s="76"/>
    </row>
    <row r="160" ht="18.75">
      <c r="A160" s="76"/>
    </row>
    <row r="161" ht="18.75">
      <c r="A161" s="76"/>
    </row>
    <row r="162" ht="18.75">
      <c r="A162" s="76"/>
    </row>
    <row r="163" ht="18.75">
      <c r="A163" s="76"/>
    </row>
    <row r="164" ht="18.75">
      <c r="A164" s="76"/>
    </row>
    <row r="165" ht="18.75">
      <c r="A165" s="76"/>
    </row>
    <row r="166" ht="18.75">
      <c r="A166" s="76"/>
    </row>
    <row r="167" ht="18.75">
      <c r="A167" s="76"/>
    </row>
    <row r="168" ht="18.75">
      <c r="A168" s="76"/>
    </row>
    <row r="169" ht="18.75">
      <c r="A169" s="76"/>
    </row>
    <row r="170" ht="18.75">
      <c r="A170" s="76"/>
    </row>
    <row r="171" ht="18.75">
      <c r="A171" s="76"/>
    </row>
    <row r="172" ht="18.75">
      <c r="A172" s="76"/>
    </row>
    <row r="173" ht="18.75">
      <c r="A173" s="76"/>
    </row>
    <row r="174" ht="18.75">
      <c r="A174" s="76"/>
    </row>
    <row r="175" ht="18.75">
      <c r="A175" s="76"/>
    </row>
    <row r="176" ht="18.75">
      <c r="A176" s="76"/>
    </row>
    <row r="177" ht="18.75">
      <c r="A177" s="76"/>
    </row>
    <row r="178" ht="18.75">
      <c r="A178" s="76"/>
    </row>
    <row r="179" ht="18.75">
      <c r="A179" s="76"/>
    </row>
    <row r="180" ht="18.75">
      <c r="A180" s="76"/>
    </row>
    <row r="181" ht="18.75">
      <c r="A181" s="76"/>
    </row>
    <row r="182" ht="18.75">
      <c r="A182" s="76"/>
    </row>
    <row r="183" ht="18.75">
      <c r="A183" s="76"/>
    </row>
    <row r="184" ht="18.75">
      <c r="A184" s="76"/>
    </row>
    <row r="185" ht="18.75">
      <c r="A185" s="76"/>
    </row>
    <row r="186" ht="18.75">
      <c r="A186" s="76"/>
    </row>
    <row r="187" ht="18.75">
      <c r="A187" s="76"/>
    </row>
  </sheetData>
  <sheetProtection/>
  <mergeCells count="2">
    <mergeCell ref="A4:I4"/>
    <mergeCell ref="G1:I1"/>
  </mergeCells>
  <printOptions/>
  <pageMargins left="0.93" right="0" top="0.58" bottom="0.25" header="0.31496062992125984" footer="0.11811023622047245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97"/>
  <sheetViews>
    <sheetView zoomScalePageLayoutView="0" workbookViewId="0" topLeftCell="A52">
      <selection activeCell="A56" sqref="A56:IV56"/>
    </sheetView>
  </sheetViews>
  <sheetFormatPr defaultColWidth="9.00390625" defaultRowHeight="12.75"/>
  <cols>
    <col min="1" max="1" width="47.00390625" style="13" customWidth="1"/>
    <col min="2" max="2" width="7.625" style="13" customWidth="1"/>
    <col min="3" max="3" width="12.25390625" style="13" customWidth="1"/>
    <col min="4" max="4" width="13.625" style="13" customWidth="1"/>
    <col min="5" max="5" width="15.375" style="13" customWidth="1"/>
    <col min="6" max="6" width="12.375" style="13" customWidth="1"/>
    <col min="7" max="7" width="9.875" style="13" customWidth="1"/>
    <col min="8" max="9" width="9.375" style="13" customWidth="1"/>
    <col min="10" max="10" width="12.00390625" style="13" customWidth="1"/>
    <col min="11" max="16384" width="9.125" style="13" customWidth="1"/>
  </cols>
  <sheetData>
    <row r="1" spans="1:10" ht="15" customHeight="1">
      <c r="A1" s="105"/>
      <c r="B1" s="105"/>
      <c r="C1" s="105"/>
      <c r="D1" s="105"/>
      <c r="E1" s="105"/>
      <c r="F1" s="105"/>
      <c r="J1" s="105" t="s">
        <v>103</v>
      </c>
    </row>
    <row r="2" ht="15.75" customHeight="1">
      <c r="J2" s="105" t="s">
        <v>113</v>
      </c>
    </row>
    <row r="3" spans="1:10" ht="18.75">
      <c r="A3" s="235" t="s">
        <v>114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9" ht="17.25" customHeight="1">
      <c r="A4" s="18"/>
      <c r="B4" s="18"/>
      <c r="C4" s="18"/>
      <c r="D4" s="18"/>
      <c r="E4" s="18"/>
      <c r="F4" s="18"/>
      <c r="G4" s="18"/>
      <c r="H4" s="18"/>
      <c r="I4" s="18"/>
    </row>
    <row r="5" spans="1:10" ht="32.25" customHeight="1">
      <c r="A5" s="226"/>
      <c r="B5" s="236" t="s">
        <v>0</v>
      </c>
      <c r="C5" s="236" t="s">
        <v>115</v>
      </c>
      <c r="D5" s="236" t="s">
        <v>221</v>
      </c>
      <c r="E5" s="236" t="s">
        <v>116</v>
      </c>
      <c r="F5" s="236" t="s">
        <v>247</v>
      </c>
      <c r="G5" s="236" t="s">
        <v>290</v>
      </c>
      <c r="H5" s="236"/>
      <c r="I5" s="236"/>
      <c r="J5" s="236"/>
    </row>
    <row r="6" spans="1:10" ht="81" customHeight="1">
      <c r="A6" s="226"/>
      <c r="B6" s="236"/>
      <c r="C6" s="236"/>
      <c r="D6" s="236"/>
      <c r="E6" s="236"/>
      <c r="F6" s="236"/>
      <c r="G6" s="97" t="s">
        <v>326</v>
      </c>
      <c r="H6" s="97" t="s">
        <v>292</v>
      </c>
      <c r="I6" s="97" t="s">
        <v>293</v>
      </c>
      <c r="J6" s="97" t="s">
        <v>327</v>
      </c>
    </row>
    <row r="7" spans="1:10" ht="20.25" customHeight="1">
      <c r="A7" s="49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7">
        <v>7</v>
      </c>
      <c r="H7" s="97">
        <v>8</v>
      </c>
      <c r="I7" s="97">
        <v>9</v>
      </c>
      <c r="J7" s="97">
        <v>10</v>
      </c>
    </row>
    <row r="8" spans="1:11" s="107" customFormat="1" ht="37.5">
      <c r="A8" s="56" t="s">
        <v>222</v>
      </c>
      <c r="B8" s="57" t="s">
        <v>26</v>
      </c>
      <c r="C8" s="163">
        <v>0</v>
      </c>
      <c r="D8" s="163">
        <v>0</v>
      </c>
      <c r="E8" s="163">
        <v>0</v>
      </c>
      <c r="F8" s="164">
        <f aca="true" t="shared" si="0" ref="F8:F39">SUM(G8:J8)</f>
        <v>67507.3</v>
      </c>
      <c r="G8" s="163">
        <v>17443.8</v>
      </c>
      <c r="H8" s="163">
        <v>18396.4</v>
      </c>
      <c r="I8" s="163">
        <v>15641.9</v>
      </c>
      <c r="J8" s="163">
        <v>16025.2</v>
      </c>
      <c r="K8" s="106"/>
    </row>
    <row r="9" spans="1:11" ht="37.5">
      <c r="A9" s="53" t="s">
        <v>220</v>
      </c>
      <c r="B9" s="54" t="s">
        <v>27</v>
      </c>
      <c r="C9" s="163">
        <v>0</v>
      </c>
      <c r="D9" s="163">
        <v>0</v>
      </c>
      <c r="E9" s="163">
        <v>0</v>
      </c>
      <c r="F9" s="164">
        <f t="shared" si="0"/>
        <v>61000</v>
      </c>
      <c r="G9" s="163">
        <v>16000</v>
      </c>
      <c r="H9" s="163">
        <v>15000</v>
      </c>
      <c r="I9" s="163">
        <v>15000</v>
      </c>
      <c r="J9" s="163">
        <v>15000</v>
      </c>
      <c r="K9" s="32"/>
    </row>
    <row r="10" spans="1:11" ht="19.5" customHeight="1">
      <c r="A10" s="53" t="s">
        <v>117</v>
      </c>
      <c r="B10" s="54" t="s">
        <v>28</v>
      </c>
      <c r="C10" s="163">
        <v>0</v>
      </c>
      <c r="D10" s="163">
        <v>0</v>
      </c>
      <c r="E10" s="163">
        <v>0</v>
      </c>
      <c r="F10" s="164">
        <f t="shared" si="0"/>
        <v>6355.900000000001</v>
      </c>
      <c r="G10" s="163">
        <v>1408.7</v>
      </c>
      <c r="H10" s="163">
        <v>3354.3</v>
      </c>
      <c r="I10" s="163">
        <v>604.8</v>
      </c>
      <c r="J10" s="163">
        <v>988.1</v>
      </c>
      <c r="K10" s="32"/>
    </row>
    <row r="11" spans="1:11" ht="19.5" customHeight="1">
      <c r="A11" s="53" t="s">
        <v>118</v>
      </c>
      <c r="B11" s="54" t="s">
        <v>29</v>
      </c>
      <c r="C11" s="163">
        <v>0</v>
      </c>
      <c r="D11" s="163">
        <v>0</v>
      </c>
      <c r="E11" s="163">
        <v>0</v>
      </c>
      <c r="F11" s="164">
        <f t="shared" si="0"/>
        <v>0</v>
      </c>
      <c r="G11" s="163">
        <v>0</v>
      </c>
      <c r="H11" s="163">
        <v>0</v>
      </c>
      <c r="I11" s="163">
        <v>0</v>
      </c>
      <c r="J11" s="163">
        <v>0</v>
      </c>
      <c r="K11" s="32"/>
    </row>
    <row r="12" spans="1:11" ht="19.5" customHeight="1">
      <c r="A12" s="53" t="s">
        <v>119</v>
      </c>
      <c r="B12" s="54" t="s">
        <v>64</v>
      </c>
      <c r="C12" s="163">
        <v>0</v>
      </c>
      <c r="D12" s="163">
        <v>0</v>
      </c>
      <c r="E12" s="163">
        <v>0</v>
      </c>
      <c r="F12" s="164">
        <f t="shared" si="0"/>
        <v>0</v>
      </c>
      <c r="G12" s="163">
        <v>0</v>
      </c>
      <c r="H12" s="163">
        <v>0</v>
      </c>
      <c r="I12" s="163">
        <v>0</v>
      </c>
      <c r="J12" s="163">
        <v>0</v>
      </c>
      <c r="K12" s="32"/>
    </row>
    <row r="13" spans="1:11" ht="19.5" customHeight="1">
      <c r="A13" s="53" t="s">
        <v>401</v>
      </c>
      <c r="B13" s="54" t="s">
        <v>65</v>
      </c>
      <c r="C13" s="163">
        <v>0</v>
      </c>
      <c r="D13" s="163">
        <v>0</v>
      </c>
      <c r="E13" s="163">
        <v>0</v>
      </c>
      <c r="F13" s="164">
        <f t="shared" si="0"/>
        <v>151.4</v>
      </c>
      <c r="G13" s="163">
        <v>35.1</v>
      </c>
      <c r="H13" s="163">
        <v>42.1</v>
      </c>
      <c r="I13" s="163">
        <v>37.1</v>
      </c>
      <c r="J13" s="163">
        <v>37.1</v>
      </c>
      <c r="K13" s="32"/>
    </row>
    <row r="14" spans="1:11" ht="36" customHeight="1">
      <c r="A14" s="201" t="s">
        <v>439</v>
      </c>
      <c r="B14" s="54" t="s">
        <v>433</v>
      </c>
      <c r="C14" s="163">
        <v>0</v>
      </c>
      <c r="D14" s="163">
        <v>0</v>
      </c>
      <c r="E14" s="163">
        <v>0</v>
      </c>
      <c r="F14" s="164">
        <f t="shared" si="0"/>
        <v>5</v>
      </c>
      <c r="G14" s="163">
        <v>0</v>
      </c>
      <c r="H14" s="163">
        <v>5</v>
      </c>
      <c r="I14" s="163">
        <v>0</v>
      </c>
      <c r="J14" s="163">
        <v>0</v>
      </c>
      <c r="K14" s="32"/>
    </row>
    <row r="15" spans="1:11" ht="36" customHeight="1">
      <c r="A15" s="201" t="s">
        <v>440</v>
      </c>
      <c r="B15" s="54" t="s">
        <v>434</v>
      </c>
      <c r="C15" s="163">
        <v>0</v>
      </c>
      <c r="D15" s="163">
        <v>0</v>
      </c>
      <c r="E15" s="163">
        <v>0</v>
      </c>
      <c r="F15" s="164">
        <f t="shared" si="0"/>
        <v>0</v>
      </c>
      <c r="G15" s="163">
        <v>0</v>
      </c>
      <c r="H15" s="163">
        <v>0</v>
      </c>
      <c r="I15" s="163">
        <v>0</v>
      </c>
      <c r="J15" s="163">
        <v>0</v>
      </c>
      <c r="K15" s="32"/>
    </row>
    <row r="16" spans="1:11" ht="19.5" customHeight="1">
      <c r="A16" s="201" t="s">
        <v>441</v>
      </c>
      <c r="B16" s="54" t="s">
        <v>435</v>
      </c>
      <c r="C16" s="163">
        <v>0</v>
      </c>
      <c r="D16" s="163">
        <v>0</v>
      </c>
      <c r="E16" s="163">
        <v>0</v>
      </c>
      <c r="F16" s="164">
        <f t="shared" si="0"/>
        <v>4.4</v>
      </c>
      <c r="G16" s="163">
        <v>1.1</v>
      </c>
      <c r="H16" s="163">
        <v>1.1</v>
      </c>
      <c r="I16" s="163">
        <v>1.1</v>
      </c>
      <c r="J16" s="163">
        <v>1.1</v>
      </c>
      <c r="K16" s="32"/>
    </row>
    <row r="17" spans="1:11" ht="37.5" customHeight="1">
      <c r="A17" s="201" t="s">
        <v>442</v>
      </c>
      <c r="B17" s="54" t="s">
        <v>436</v>
      </c>
      <c r="C17" s="163">
        <v>0</v>
      </c>
      <c r="D17" s="163">
        <v>0</v>
      </c>
      <c r="E17" s="163">
        <v>0</v>
      </c>
      <c r="F17" s="164">
        <f t="shared" si="0"/>
        <v>58</v>
      </c>
      <c r="G17" s="163">
        <v>13</v>
      </c>
      <c r="H17" s="163">
        <v>15</v>
      </c>
      <c r="I17" s="163">
        <v>15</v>
      </c>
      <c r="J17" s="163">
        <v>15</v>
      </c>
      <c r="K17" s="32"/>
    </row>
    <row r="18" spans="1:11" ht="55.5" customHeight="1">
      <c r="A18" s="201" t="s">
        <v>443</v>
      </c>
      <c r="B18" s="54" t="s">
        <v>437</v>
      </c>
      <c r="C18" s="163">
        <v>0</v>
      </c>
      <c r="D18" s="163">
        <v>0</v>
      </c>
      <c r="E18" s="163">
        <v>0</v>
      </c>
      <c r="F18" s="164">
        <f t="shared" si="0"/>
        <v>0</v>
      </c>
      <c r="G18" s="163">
        <v>0</v>
      </c>
      <c r="H18" s="163">
        <v>0</v>
      </c>
      <c r="I18" s="163">
        <v>0</v>
      </c>
      <c r="J18" s="163">
        <v>0</v>
      </c>
      <c r="K18" s="32"/>
    </row>
    <row r="19" spans="1:11" ht="19.5" customHeight="1">
      <c r="A19" s="201" t="s">
        <v>444</v>
      </c>
      <c r="B19" s="54" t="s">
        <v>438</v>
      </c>
      <c r="C19" s="163">
        <v>0</v>
      </c>
      <c r="D19" s="163">
        <v>0</v>
      </c>
      <c r="E19" s="163">
        <v>0</v>
      </c>
      <c r="F19" s="164">
        <f t="shared" si="0"/>
        <v>84</v>
      </c>
      <c r="G19" s="163">
        <v>21</v>
      </c>
      <c r="H19" s="163">
        <v>21</v>
      </c>
      <c r="I19" s="163">
        <v>21</v>
      </c>
      <c r="J19" s="163">
        <v>21</v>
      </c>
      <c r="K19" s="32"/>
    </row>
    <row r="20" spans="1:11" s="107" customFormat="1" ht="37.5">
      <c r="A20" s="56" t="s">
        <v>161</v>
      </c>
      <c r="B20" s="57" t="s">
        <v>66</v>
      </c>
      <c r="C20" s="163">
        <v>0</v>
      </c>
      <c r="D20" s="163">
        <v>0</v>
      </c>
      <c r="E20" s="163">
        <v>0</v>
      </c>
      <c r="F20" s="164">
        <f t="shared" si="0"/>
        <v>0</v>
      </c>
      <c r="G20" s="163">
        <v>0</v>
      </c>
      <c r="H20" s="163">
        <v>0</v>
      </c>
      <c r="I20" s="163">
        <v>0</v>
      </c>
      <c r="J20" s="163">
        <v>0</v>
      </c>
      <c r="K20" s="106"/>
    </row>
    <row r="21" spans="1:11" ht="19.5" customHeight="1">
      <c r="A21" s="53" t="s">
        <v>120</v>
      </c>
      <c r="B21" s="54" t="s">
        <v>67</v>
      </c>
      <c r="C21" s="163">
        <v>0</v>
      </c>
      <c r="D21" s="163">
        <v>0</v>
      </c>
      <c r="E21" s="163">
        <v>0</v>
      </c>
      <c r="F21" s="164">
        <f t="shared" si="0"/>
        <v>0</v>
      </c>
      <c r="G21" s="163">
        <v>0</v>
      </c>
      <c r="H21" s="163">
        <v>0</v>
      </c>
      <c r="I21" s="163">
        <v>0</v>
      </c>
      <c r="J21" s="163">
        <v>0</v>
      </c>
      <c r="K21" s="32"/>
    </row>
    <row r="22" spans="1:11" ht="33.75" customHeight="1">
      <c r="A22" s="53" t="s">
        <v>121</v>
      </c>
      <c r="B22" s="54" t="s">
        <v>68</v>
      </c>
      <c r="C22" s="163">
        <v>0</v>
      </c>
      <c r="D22" s="163">
        <v>0</v>
      </c>
      <c r="E22" s="163">
        <v>0</v>
      </c>
      <c r="F22" s="164">
        <f t="shared" si="0"/>
        <v>0</v>
      </c>
      <c r="G22" s="163">
        <v>0</v>
      </c>
      <c r="H22" s="163">
        <v>0</v>
      </c>
      <c r="I22" s="163">
        <v>0</v>
      </c>
      <c r="J22" s="163">
        <v>0</v>
      </c>
      <c r="K22" s="32"/>
    </row>
    <row r="23" spans="1:11" ht="33" customHeight="1">
      <c r="A23" s="53" t="s">
        <v>162</v>
      </c>
      <c r="B23" s="54" t="s">
        <v>9</v>
      </c>
      <c r="C23" s="163">
        <v>0</v>
      </c>
      <c r="D23" s="163">
        <v>0</v>
      </c>
      <c r="E23" s="163">
        <v>0</v>
      </c>
      <c r="F23" s="164">
        <f t="shared" si="0"/>
        <v>0</v>
      </c>
      <c r="G23" s="163">
        <v>0</v>
      </c>
      <c r="H23" s="163">
        <v>0</v>
      </c>
      <c r="I23" s="163">
        <v>0</v>
      </c>
      <c r="J23" s="163">
        <v>0</v>
      </c>
      <c r="K23" s="32"/>
    </row>
    <row r="24" spans="1:11" ht="19.5" customHeight="1">
      <c r="A24" s="53" t="s">
        <v>401</v>
      </c>
      <c r="B24" s="54" t="s">
        <v>39</v>
      </c>
      <c r="C24" s="163">
        <v>0</v>
      </c>
      <c r="D24" s="163">
        <v>0</v>
      </c>
      <c r="E24" s="163">
        <v>0</v>
      </c>
      <c r="F24" s="164">
        <f t="shared" si="0"/>
        <v>0</v>
      </c>
      <c r="G24" s="163">
        <v>0</v>
      </c>
      <c r="H24" s="163">
        <v>0</v>
      </c>
      <c r="I24" s="163">
        <v>0</v>
      </c>
      <c r="J24" s="163">
        <v>0</v>
      </c>
      <c r="K24" s="32"/>
    </row>
    <row r="25" spans="1:11" ht="36" customHeight="1">
      <c r="A25" s="53" t="s">
        <v>446</v>
      </c>
      <c r="B25" s="54" t="s">
        <v>445</v>
      </c>
      <c r="C25" s="163">
        <v>0</v>
      </c>
      <c r="D25" s="163">
        <v>0</v>
      </c>
      <c r="E25" s="163">
        <v>0</v>
      </c>
      <c r="F25" s="164">
        <f t="shared" si="0"/>
        <v>0</v>
      </c>
      <c r="G25" s="163">
        <v>0</v>
      </c>
      <c r="H25" s="163">
        <v>0</v>
      </c>
      <c r="I25" s="163">
        <v>0</v>
      </c>
      <c r="J25" s="163">
        <v>0</v>
      </c>
      <c r="K25" s="32"/>
    </row>
    <row r="26" spans="1:11" ht="19.5" customHeight="1">
      <c r="A26" s="53" t="s">
        <v>444</v>
      </c>
      <c r="B26" s="54" t="s">
        <v>447</v>
      </c>
      <c r="C26" s="163">
        <v>0</v>
      </c>
      <c r="D26" s="163">
        <v>0</v>
      </c>
      <c r="E26" s="163">
        <v>0</v>
      </c>
      <c r="F26" s="164">
        <f t="shared" si="0"/>
        <v>0</v>
      </c>
      <c r="G26" s="163">
        <v>0</v>
      </c>
      <c r="H26" s="163">
        <v>0</v>
      </c>
      <c r="I26" s="163">
        <v>0</v>
      </c>
      <c r="J26" s="163">
        <v>0</v>
      </c>
      <c r="K26" s="32"/>
    </row>
    <row r="27" spans="1:11" s="107" customFormat="1" ht="37.5">
      <c r="A27" s="56" t="s">
        <v>163</v>
      </c>
      <c r="B27" s="57" t="s">
        <v>40</v>
      </c>
      <c r="C27" s="163">
        <v>0</v>
      </c>
      <c r="D27" s="163">
        <v>0</v>
      </c>
      <c r="E27" s="163">
        <v>0</v>
      </c>
      <c r="F27" s="164">
        <f t="shared" si="0"/>
        <v>0</v>
      </c>
      <c r="G27" s="163">
        <v>0</v>
      </c>
      <c r="H27" s="163">
        <v>0</v>
      </c>
      <c r="I27" s="163">
        <v>0</v>
      </c>
      <c r="J27" s="163">
        <v>0</v>
      </c>
      <c r="K27" s="106"/>
    </row>
    <row r="28" spans="1:11" ht="19.5" customHeight="1">
      <c r="A28" s="53" t="s">
        <v>122</v>
      </c>
      <c r="B28" s="54" t="s">
        <v>41</v>
      </c>
      <c r="C28" s="163">
        <v>0</v>
      </c>
      <c r="D28" s="163">
        <v>0</v>
      </c>
      <c r="E28" s="163">
        <v>0</v>
      </c>
      <c r="F28" s="164">
        <f t="shared" si="0"/>
        <v>0</v>
      </c>
      <c r="G28" s="163">
        <v>0</v>
      </c>
      <c r="H28" s="163">
        <v>0</v>
      </c>
      <c r="I28" s="163">
        <v>0</v>
      </c>
      <c r="J28" s="163">
        <v>0</v>
      </c>
      <c r="K28" s="32"/>
    </row>
    <row r="29" spans="1:11" ht="19.5" customHeight="1">
      <c r="A29" s="53" t="s">
        <v>401</v>
      </c>
      <c r="B29" s="54" t="s">
        <v>42</v>
      </c>
      <c r="C29" s="163">
        <v>0</v>
      </c>
      <c r="D29" s="163">
        <v>0</v>
      </c>
      <c r="E29" s="163">
        <v>0</v>
      </c>
      <c r="F29" s="164">
        <f t="shared" si="0"/>
        <v>0</v>
      </c>
      <c r="G29" s="163">
        <v>0</v>
      </c>
      <c r="H29" s="163">
        <v>0</v>
      </c>
      <c r="I29" s="163">
        <v>0</v>
      </c>
      <c r="J29" s="163">
        <v>0</v>
      </c>
      <c r="K29" s="32"/>
    </row>
    <row r="30" spans="1:11" ht="36" customHeight="1">
      <c r="A30" s="53" t="s">
        <v>448</v>
      </c>
      <c r="B30" s="54" t="s">
        <v>155</v>
      </c>
      <c r="C30" s="163">
        <v>0</v>
      </c>
      <c r="D30" s="163">
        <v>0</v>
      </c>
      <c r="E30" s="163">
        <v>0</v>
      </c>
      <c r="F30" s="164">
        <f t="shared" si="0"/>
        <v>0</v>
      </c>
      <c r="G30" s="163">
        <v>0</v>
      </c>
      <c r="H30" s="163">
        <v>0</v>
      </c>
      <c r="I30" s="163">
        <v>0</v>
      </c>
      <c r="J30" s="163">
        <v>0</v>
      </c>
      <c r="K30" s="32"/>
    </row>
    <row r="31" spans="1:11" ht="19.5" customHeight="1">
      <c r="A31" s="53" t="s">
        <v>449</v>
      </c>
      <c r="B31" s="54" t="s">
        <v>156</v>
      </c>
      <c r="C31" s="163">
        <v>0</v>
      </c>
      <c r="D31" s="163">
        <v>0</v>
      </c>
      <c r="E31" s="163">
        <v>0</v>
      </c>
      <c r="F31" s="164">
        <f t="shared" si="0"/>
        <v>0</v>
      </c>
      <c r="G31" s="163">
        <v>0</v>
      </c>
      <c r="H31" s="163">
        <v>0</v>
      </c>
      <c r="I31" s="163">
        <v>0</v>
      </c>
      <c r="J31" s="163">
        <v>0</v>
      </c>
      <c r="K31" s="32"/>
    </row>
    <row r="32" spans="1:11" ht="19.5" customHeight="1">
      <c r="A32" s="53" t="s">
        <v>444</v>
      </c>
      <c r="B32" s="54" t="s">
        <v>249</v>
      </c>
      <c r="C32" s="163">
        <v>0</v>
      </c>
      <c r="D32" s="163">
        <v>0</v>
      </c>
      <c r="E32" s="163">
        <v>0</v>
      </c>
      <c r="F32" s="164">
        <f t="shared" si="0"/>
        <v>0</v>
      </c>
      <c r="G32" s="163">
        <v>0</v>
      </c>
      <c r="H32" s="163">
        <v>0</v>
      </c>
      <c r="I32" s="163">
        <v>0</v>
      </c>
      <c r="J32" s="163">
        <v>0</v>
      </c>
      <c r="K32" s="32"/>
    </row>
    <row r="33" spans="1:11" s="107" customFormat="1" ht="37.5">
      <c r="A33" s="56" t="s">
        <v>223</v>
      </c>
      <c r="B33" s="57" t="s">
        <v>43</v>
      </c>
      <c r="C33" s="163">
        <v>0</v>
      </c>
      <c r="D33" s="163">
        <v>0</v>
      </c>
      <c r="E33" s="163">
        <v>0</v>
      </c>
      <c r="F33" s="163">
        <f t="shared" si="0"/>
        <v>61692.3</v>
      </c>
      <c r="G33" s="163">
        <v>15283.5</v>
      </c>
      <c r="H33" s="163">
        <v>15696.4</v>
      </c>
      <c r="I33" s="163">
        <v>15141.9</v>
      </c>
      <c r="J33" s="163">
        <v>15570.5</v>
      </c>
      <c r="K33" s="106"/>
    </row>
    <row r="34" spans="1:11" ht="37.5">
      <c r="A34" s="53" t="s">
        <v>224</v>
      </c>
      <c r="B34" s="54" t="s">
        <v>46</v>
      </c>
      <c r="C34" s="163">
        <v>0</v>
      </c>
      <c r="D34" s="163">
        <v>0</v>
      </c>
      <c r="E34" s="163">
        <v>0</v>
      </c>
      <c r="F34" s="164">
        <f t="shared" si="0"/>
        <v>4382.3</v>
      </c>
      <c r="G34" s="163">
        <v>1327.5</v>
      </c>
      <c r="H34" s="163">
        <v>1246.4</v>
      </c>
      <c r="I34" s="163">
        <v>687.9</v>
      </c>
      <c r="J34" s="163">
        <v>1120.5</v>
      </c>
      <c r="K34" s="32"/>
    </row>
    <row r="35" spans="1:11" ht="19.5" customHeight="1">
      <c r="A35" s="53" t="s">
        <v>123</v>
      </c>
      <c r="B35" s="54" t="s">
        <v>72</v>
      </c>
      <c r="C35" s="163">
        <v>0</v>
      </c>
      <c r="D35" s="163">
        <v>0</v>
      </c>
      <c r="E35" s="163">
        <v>0</v>
      </c>
      <c r="F35" s="164">
        <f t="shared" si="0"/>
        <v>39256</v>
      </c>
      <c r="G35" s="163">
        <v>9556</v>
      </c>
      <c r="H35" s="163">
        <v>9900</v>
      </c>
      <c r="I35" s="163">
        <v>9900</v>
      </c>
      <c r="J35" s="163">
        <v>9900</v>
      </c>
      <c r="K35" s="32"/>
    </row>
    <row r="36" spans="1:11" ht="32.25" customHeight="1">
      <c r="A36" s="53" t="s">
        <v>124</v>
      </c>
      <c r="B36" s="54" t="s">
        <v>73</v>
      </c>
      <c r="C36" s="163">
        <v>0</v>
      </c>
      <c r="D36" s="163">
        <v>0</v>
      </c>
      <c r="E36" s="163">
        <v>0</v>
      </c>
      <c r="F36" s="164">
        <f t="shared" si="0"/>
        <v>0</v>
      </c>
      <c r="G36" s="163">
        <v>0</v>
      </c>
      <c r="H36" s="163">
        <v>0</v>
      </c>
      <c r="I36" s="163">
        <v>0</v>
      </c>
      <c r="J36" s="163">
        <v>0</v>
      </c>
      <c r="K36" s="32"/>
    </row>
    <row r="37" spans="1:11" ht="19.5" customHeight="1">
      <c r="A37" s="53" t="s">
        <v>402</v>
      </c>
      <c r="B37" s="54" t="s">
        <v>74</v>
      </c>
      <c r="C37" s="163">
        <v>0</v>
      </c>
      <c r="D37" s="163">
        <v>0</v>
      </c>
      <c r="E37" s="163">
        <v>0</v>
      </c>
      <c r="F37" s="164">
        <f t="shared" si="0"/>
        <v>17930</v>
      </c>
      <c r="G37" s="163">
        <v>4370</v>
      </c>
      <c r="H37" s="163">
        <v>4520</v>
      </c>
      <c r="I37" s="163">
        <v>4520</v>
      </c>
      <c r="J37" s="163">
        <v>4520</v>
      </c>
      <c r="K37" s="32"/>
    </row>
    <row r="38" spans="1:11" ht="19.5" customHeight="1">
      <c r="A38" s="53" t="s">
        <v>455</v>
      </c>
      <c r="B38" s="54" t="s">
        <v>450</v>
      </c>
      <c r="C38" s="163">
        <v>0</v>
      </c>
      <c r="D38" s="163">
        <v>0</v>
      </c>
      <c r="E38" s="163">
        <v>0</v>
      </c>
      <c r="F38" s="164">
        <f t="shared" si="0"/>
        <v>0</v>
      </c>
      <c r="G38" s="163">
        <v>0</v>
      </c>
      <c r="H38" s="163">
        <v>0</v>
      </c>
      <c r="I38" s="163">
        <v>0</v>
      </c>
      <c r="J38" s="163">
        <v>0</v>
      </c>
      <c r="K38" s="32"/>
    </row>
    <row r="39" spans="1:11" ht="19.5" customHeight="1">
      <c r="A39" s="53" t="s">
        <v>239</v>
      </c>
      <c r="B39" s="54" t="s">
        <v>451</v>
      </c>
      <c r="C39" s="163">
        <v>0</v>
      </c>
      <c r="D39" s="163">
        <v>0</v>
      </c>
      <c r="E39" s="163">
        <v>0</v>
      </c>
      <c r="F39" s="164">
        <f t="shared" si="0"/>
        <v>0</v>
      </c>
      <c r="G39" s="163">
        <v>0</v>
      </c>
      <c r="H39" s="163">
        <v>0</v>
      </c>
      <c r="I39" s="163">
        <v>0</v>
      </c>
      <c r="J39" s="163">
        <v>0</v>
      </c>
      <c r="K39" s="32"/>
    </row>
    <row r="40" spans="1:11" ht="19.5" customHeight="1">
      <c r="A40" s="53" t="s">
        <v>456</v>
      </c>
      <c r="B40" s="54" t="s">
        <v>452</v>
      </c>
      <c r="C40" s="163">
        <v>0</v>
      </c>
      <c r="D40" s="163">
        <v>0</v>
      </c>
      <c r="E40" s="163">
        <v>0</v>
      </c>
      <c r="F40" s="164">
        <f aca="true" t="shared" si="1" ref="F40:F62">SUM(G40:J40)</f>
        <v>0</v>
      </c>
      <c r="G40" s="163">
        <v>0</v>
      </c>
      <c r="H40" s="163">
        <v>0</v>
      </c>
      <c r="I40" s="163">
        <v>0</v>
      </c>
      <c r="J40" s="163">
        <v>0</v>
      </c>
      <c r="K40" s="32"/>
    </row>
    <row r="41" spans="1:11" ht="19.5" customHeight="1">
      <c r="A41" s="53" t="s">
        <v>457</v>
      </c>
      <c r="B41" s="54" t="s">
        <v>453</v>
      </c>
      <c r="C41" s="163">
        <v>0</v>
      </c>
      <c r="D41" s="163">
        <v>0</v>
      </c>
      <c r="E41" s="163">
        <v>0</v>
      </c>
      <c r="F41" s="164">
        <f t="shared" si="1"/>
        <v>7060</v>
      </c>
      <c r="G41" s="163">
        <v>1720</v>
      </c>
      <c r="H41" s="163">
        <v>1780</v>
      </c>
      <c r="I41" s="163">
        <v>1780</v>
      </c>
      <c r="J41" s="163">
        <v>1780</v>
      </c>
      <c r="K41" s="32"/>
    </row>
    <row r="42" spans="1:11" ht="19.5" customHeight="1">
      <c r="A42" s="53" t="s">
        <v>458</v>
      </c>
      <c r="B42" s="54" t="s">
        <v>454</v>
      </c>
      <c r="C42" s="163">
        <v>0</v>
      </c>
      <c r="D42" s="163">
        <v>0</v>
      </c>
      <c r="E42" s="163">
        <v>0</v>
      </c>
      <c r="F42" s="164">
        <f t="shared" si="1"/>
        <v>10870</v>
      </c>
      <c r="G42" s="163">
        <v>2650</v>
      </c>
      <c r="H42" s="163">
        <v>2740</v>
      </c>
      <c r="I42" s="163">
        <v>2740</v>
      </c>
      <c r="J42" s="163">
        <v>2740</v>
      </c>
      <c r="K42" s="32"/>
    </row>
    <row r="43" spans="1:11" ht="19.5" customHeight="1">
      <c r="A43" s="53" t="s">
        <v>397</v>
      </c>
      <c r="B43" s="54" t="s">
        <v>10</v>
      </c>
      <c r="C43" s="163">
        <v>0</v>
      </c>
      <c r="D43" s="163">
        <v>0</v>
      </c>
      <c r="E43" s="163">
        <v>0</v>
      </c>
      <c r="F43" s="164">
        <f t="shared" si="1"/>
        <v>124</v>
      </c>
      <c r="G43" s="163">
        <v>30</v>
      </c>
      <c r="H43" s="163">
        <v>30</v>
      </c>
      <c r="I43" s="163">
        <v>34</v>
      </c>
      <c r="J43" s="163">
        <v>30</v>
      </c>
      <c r="K43" s="32"/>
    </row>
    <row r="44" spans="1:11" ht="19.5" customHeight="1">
      <c r="A44" s="53" t="s">
        <v>465</v>
      </c>
      <c r="B44" s="54" t="s">
        <v>459</v>
      </c>
      <c r="C44" s="163">
        <v>0</v>
      </c>
      <c r="D44" s="163">
        <v>0</v>
      </c>
      <c r="E44" s="163">
        <v>0</v>
      </c>
      <c r="F44" s="164">
        <f t="shared" si="1"/>
        <v>0</v>
      </c>
      <c r="G44" s="163">
        <v>0</v>
      </c>
      <c r="H44" s="163">
        <v>0</v>
      </c>
      <c r="I44" s="163">
        <v>0</v>
      </c>
      <c r="J44" s="163">
        <v>0</v>
      </c>
      <c r="K44" s="32"/>
    </row>
    <row r="45" spans="1:11" ht="36" customHeight="1">
      <c r="A45" s="53" t="s">
        <v>466</v>
      </c>
      <c r="B45" s="54" t="s">
        <v>460</v>
      </c>
      <c r="C45" s="163">
        <v>0</v>
      </c>
      <c r="D45" s="163">
        <v>0</v>
      </c>
      <c r="E45" s="163">
        <v>0</v>
      </c>
      <c r="F45" s="164">
        <f t="shared" si="1"/>
        <v>0</v>
      </c>
      <c r="G45" s="163">
        <v>0</v>
      </c>
      <c r="H45" s="163">
        <v>0</v>
      </c>
      <c r="I45" s="163">
        <v>0</v>
      </c>
      <c r="J45" s="163">
        <v>0</v>
      </c>
      <c r="K45" s="32"/>
    </row>
    <row r="46" spans="1:11" ht="19.5" customHeight="1">
      <c r="A46" s="53" t="s">
        <v>467</v>
      </c>
      <c r="B46" s="54" t="s">
        <v>461</v>
      </c>
      <c r="C46" s="163">
        <v>0</v>
      </c>
      <c r="D46" s="163">
        <v>0</v>
      </c>
      <c r="E46" s="163">
        <v>0</v>
      </c>
      <c r="F46" s="164">
        <f t="shared" si="1"/>
        <v>120</v>
      </c>
      <c r="G46" s="163">
        <v>30</v>
      </c>
      <c r="H46" s="163">
        <v>30</v>
      </c>
      <c r="I46" s="163">
        <v>30</v>
      </c>
      <c r="J46" s="163">
        <v>30</v>
      </c>
      <c r="K46" s="32"/>
    </row>
    <row r="47" spans="1:11" ht="36" customHeight="1">
      <c r="A47" s="53" t="s">
        <v>468</v>
      </c>
      <c r="B47" s="54" t="s">
        <v>462</v>
      </c>
      <c r="C47" s="163">
        <v>0</v>
      </c>
      <c r="D47" s="163">
        <v>0</v>
      </c>
      <c r="E47" s="163">
        <v>0</v>
      </c>
      <c r="F47" s="164">
        <f t="shared" si="1"/>
        <v>4</v>
      </c>
      <c r="G47" s="163">
        <v>0</v>
      </c>
      <c r="H47" s="163">
        <v>0</v>
      </c>
      <c r="I47" s="163">
        <v>4</v>
      </c>
      <c r="J47" s="163">
        <v>0</v>
      </c>
      <c r="K47" s="32"/>
    </row>
    <row r="48" spans="1:11" ht="55.5" customHeight="1">
      <c r="A48" s="53" t="s">
        <v>469</v>
      </c>
      <c r="B48" s="54" t="s">
        <v>463</v>
      </c>
      <c r="C48" s="163">
        <v>0</v>
      </c>
      <c r="D48" s="163">
        <v>0</v>
      </c>
      <c r="E48" s="163">
        <v>0</v>
      </c>
      <c r="F48" s="164">
        <f t="shared" si="1"/>
        <v>0</v>
      </c>
      <c r="G48" s="163">
        <v>0</v>
      </c>
      <c r="H48" s="163">
        <v>0</v>
      </c>
      <c r="I48" s="163">
        <v>0</v>
      </c>
      <c r="J48" s="163">
        <v>0</v>
      </c>
      <c r="K48" s="32"/>
    </row>
    <row r="49" spans="1:11" ht="19.5" customHeight="1">
      <c r="A49" s="53" t="s">
        <v>470</v>
      </c>
      <c r="B49" s="54" t="s">
        <v>464</v>
      </c>
      <c r="C49" s="163">
        <v>0</v>
      </c>
      <c r="D49" s="163">
        <v>0</v>
      </c>
      <c r="E49" s="163">
        <v>0</v>
      </c>
      <c r="F49" s="164">
        <f t="shared" si="1"/>
        <v>0</v>
      </c>
      <c r="G49" s="163">
        <v>0</v>
      </c>
      <c r="H49" s="163">
        <v>0</v>
      </c>
      <c r="I49" s="163">
        <v>0</v>
      </c>
      <c r="J49" s="163">
        <v>0</v>
      </c>
      <c r="K49" s="32"/>
    </row>
    <row r="50" spans="1:14" s="107" customFormat="1" ht="37.5">
      <c r="A50" s="56" t="s">
        <v>164</v>
      </c>
      <c r="B50" s="57" t="s">
        <v>16</v>
      </c>
      <c r="C50" s="163">
        <v>0</v>
      </c>
      <c r="D50" s="163">
        <v>0</v>
      </c>
      <c r="E50" s="163">
        <v>0</v>
      </c>
      <c r="F50" s="163">
        <f t="shared" si="1"/>
        <v>5815</v>
      </c>
      <c r="G50" s="163">
        <v>2160.3</v>
      </c>
      <c r="H50" s="163">
        <v>2700</v>
      </c>
      <c r="I50" s="163">
        <v>500</v>
      </c>
      <c r="J50" s="163">
        <v>454.7</v>
      </c>
      <c r="K50" s="106"/>
      <c r="L50" s="106"/>
      <c r="M50" s="106"/>
      <c r="N50" s="106"/>
    </row>
    <row r="51" spans="1:14" ht="19.5" customHeight="1">
      <c r="A51" s="53" t="s">
        <v>125</v>
      </c>
      <c r="B51" s="54" t="s">
        <v>17</v>
      </c>
      <c r="C51" s="163">
        <v>0</v>
      </c>
      <c r="D51" s="163">
        <v>0</v>
      </c>
      <c r="E51" s="163">
        <v>0</v>
      </c>
      <c r="F51" s="164">
        <f t="shared" si="1"/>
        <v>1800</v>
      </c>
      <c r="G51" s="163">
        <v>625.3</v>
      </c>
      <c r="H51" s="163">
        <v>600</v>
      </c>
      <c r="I51" s="163">
        <v>400</v>
      </c>
      <c r="J51" s="163">
        <v>174.7</v>
      </c>
      <c r="K51" s="106"/>
      <c r="L51" s="32"/>
      <c r="M51" s="32"/>
      <c r="N51" s="32"/>
    </row>
    <row r="52" spans="1:14" ht="19.5" customHeight="1">
      <c r="A52" s="53" t="s">
        <v>225</v>
      </c>
      <c r="B52" s="54" t="s">
        <v>18</v>
      </c>
      <c r="C52" s="163">
        <v>0</v>
      </c>
      <c r="D52" s="163">
        <v>0</v>
      </c>
      <c r="E52" s="163">
        <v>0</v>
      </c>
      <c r="F52" s="164">
        <f t="shared" si="1"/>
        <v>0</v>
      </c>
      <c r="G52" s="163">
        <v>0</v>
      </c>
      <c r="H52" s="163">
        <v>0</v>
      </c>
      <c r="I52" s="163">
        <v>0</v>
      </c>
      <c r="J52" s="163">
        <v>0</v>
      </c>
      <c r="K52" s="106"/>
      <c r="L52" s="32"/>
      <c r="M52" s="32"/>
      <c r="N52" s="32"/>
    </row>
    <row r="53" spans="1:14" ht="19.5" customHeight="1">
      <c r="A53" s="53" t="s">
        <v>126</v>
      </c>
      <c r="B53" s="54" t="s">
        <v>19</v>
      </c>
      <c r="C53" s="163">
        <v>0</v>
      </c>
      <c r="D53" s="163">
        <v>0</v>
      </c>
      <c r="E53" s="163">
        <v>0</v>
      </c>
      <c r="F53" s="164">
        <f t="shared" si="1"/>
        <v>0</v>
      </c>
      <c r="G53" s="163">
        <v>0</v>
      </c>
      <c r="H53" s="163">
        <v>0</v>
      </c>
      <c r="I53" s="163">
        <v>0</v>
      </c>
      <c r="J53" s="163">
        <v>0</v>
      </c>
      <c r="K53" s="106"/>
      <c r="L53" s="32"/>
      <c r="M53" s="32"/>
      <c r="N53" s="32"/>
    </row>
    <row r="54" spans="1:14" ht="19.5" customHeight="1">
      <c r="A54" s="53" t="s">
        <v>165</v>
      </c>
      <c r="B54" s="54" t="s">
        <v>20</v>
      </c>
      <c r="C54" s="189">
        <v>0</v>
      </c>
      <c r="D54" s="163">
        <v>0</v>
      </c>
      <c r="E54" s="163">
        <v>0</v>
      </c>
      <c r="F54" s="164">
        <f t="shared" si="1"/>
        <v>0</v>
      </c>
      <c r="G54" s="163">
        <v>0</v>
      </c>
      <c r="H54" s="163">
        <v>0</v>
      </c>
      <c r="I54" s="163">
        <v>0</v>
      </c>
      <c r="J54" s="163">
        <v>0</v>
      </c>
      <c r="K54" s="106"/>
      <c r="L54" s="32"/>
      <c r="M54" s="32"/>
      <c r="N54" s="32"/>
    </row>
    <row r="55" spans="1:14" ht="19.5" customHeight="1">
      <c r="A55" s="53" t="s">
        <v>397</v>
      </c>
      <c r="B55" s="54" t="s">
        <v>21</v>
      </c>
      <c r="C55" s="163">
        <v>0</v>
      </c>
      <c r="D55" s="163">
        <v>0</v>
      </c>
      <c r="E55" s="163">
        <v>0</v>
      </c>
      <c r="F55" s="164">
        <f t="shared" si="1"/>
        <v>4015</v>
      </c>
      <c r="G55" s="163">
        <v>1535</v>
      </c>
      <c r="H55" s="163">
        <v>2100</v>
      </c>
      <c r="I55" s="163">
        <v>100</v>
      </c>
      <c r="J55" s="163">
        <v>280</v>
      </c>
      <c r="K55" s="106"/>
      <c r="L55" s="32"/>
      <c r="M55" s="32"/>
      <c r="N55" s="32"/>
    </row>
    <row r="56" spans="1:14" ht="36" customHeight="1">
      <c r="A56" s="53" t="s">
        <v>475</v>
      </c>
      <c r="B56" s="54" t="s">
        <v>471</v>
      </c>
      <c r="C56" s="163">
        <v>0</v>
      </c>
      <c r="D56" s="163">
        <v>0</v>
      </c>
      <c r="E56" s="163">
        <v>0</v>
      </c>
      <c r="F56" s="164">
        <f t="shared" si="1"/>
        <v>360</v>
      </c>
      <c r="G56" s="163">
        <v>80</v>
      </c>
      <c r="H56" s="163">
        <v>100</v>
      </c>
      <c r="I56" s="163">
        <v>100</v>
      </c>
      <c r="J56" s="163">
        <v>80</v>
      </c>
      <c r="K56" s="106"/>
      <c r="L56" s="32"/>
      <c r="M56" s="32"/>
      <c r="N56" s="32"/>
    </row>
    <row r="57" spans="1:14" ht="19.5" customHeight="1">
      <c r="A57" s="53" t="s">
        <v>476</v>
      </c>
      <c r="B57" s="54" t="s">
        <v>472</v>
      </c>
      <c r="C57" s="163">
        <v>0</v>
      </c>
      <c r="D57" s="163">
        <v>0</v>
      </c>
      <c r="E57" s="163">
        <v>0</v>
      </c>
      <c r="F57" s="164">
        <f t="shared" si="1"/>
        <v>0</v>
      </c>
      <c r="G57" s="163">
        <v>0</v>
      </c>
      <c r="H57" s="163">
        <v>0</v>
      </c>
      <c r="I57" s="163">
        <v>0</v>
      </c>
      <c r="J57" s="163">
        <v>0</v>
      </c>
      <c r="K57" s="106"/>
      <c r="L57" s="32"/>
      <c r="M57" s="32"/>
      <c r="N57" s="32"/>
    </row>
    <row r="58" spans="1:14" ht="19.5" customHeight="1">
      <c r="A58" s="53" t="s">
        <v>477</v>
      </c>
      <c r="B58" s="54" t="s">
        <v>473</v>
      </c>
      <c r="C58" s="163">
        <v>0</v>
      </c>
      <c r="D58" s="163">
        <v>0</v>
      </c>
      <c r="E58" s="163">
        <v>0</v>
      </c>
      <c r="F58" s="164">
        <f t="shared" si="1"/>
        <v>3655</v>
      </c>
      <c r="G58" s="163">
        <v>1455</v>
      </c>
      <c r="H58" s="163">
        <v>2000</v>
      </c>
      <c r="I58" s="163">
        <v>0</v>
      </c>
      <c r="J58" s="163">
        <v>200</v>
      </c>
      <c r="K58" s="106"/>
      <c r="L58" s="32"/>
      <c r="M58" s="32"/>
      <c r="N58" s="32"/>
    </row>
    <row r="59" spans="1:14" ht="19.5" customHeight="1">
      <c r="A59" s="53" t="s">
        <v>478</v>
      </c>
      <c r="B59" s="54" t="s">
        <v>474</v>
      </c>
      <c r="C59" s="163">
        <v>0</v>
      </c>
      <c r="D59" s="163">
        <v>0</v>
      </c>
      <c r="E59" s="163">
        <v>0</v>
      </c>
      <c r="F59" s="164">
        <f t="shared" si="1"/>
        <v>0</v>
      </c>
      <c r="G59" s="163">
        <v>0</v>
      </c>
      <c r="H59" s="163">
        <v>0</v>
      </c>
      <c r="I59" s="163">
        <v>0</v>
      </c>
      <c r="J59" s="163">
        <v>0</v>
      </c>
      <c r="K59" s="106"/>
      <c r="L59" s="32"/>
      <c r="M59" s="32"/>
      <c r="N59" s="32"/>
    </row>
    <row r="60" spans="1:14" s="107" customFormat="1" ht="33.75" customHeight="1">
      <c r="A60" s="56" t="s">
        <v>166</v>
      </c>
      <c r="B60" s="57" t="s">
        <v>22</v>
      </c>
      <c r="C60" s="163">
        <v>0</v>
      </c>
      <c r="D60" s="163">
        <v>0</v>
      </c>
      <c r="E60" s="163">
        <v>0</v>
      </c>
      <c r="F60" s="164">
        <f t="shared" si="1"/>
        <v>0</v>
      </c>
      <c r="G60" s="163">
        <v>0</v>
      </c>
      <c r="H60" s="163">
        <v>0</v>
      </c>
      <c r="I60" s="163">
        <v>0</v>
      </c>
      <c r="J60" s="163">
        <v>0</v>
      </c>
      <c r="K60" s="106"/>
      <c r="L60" s="106"/>
      <c r="M60" s="106"/>
      <c r="N60" s="106"/>
    </row>
    <row r="61" spans="1:14" ht="19.5" customHeight="1">
      <c r="A61" s="53" t="s">
        <v>127</v>
      </c>
      <c r="B61" s="54" t="s">
        <v>23</v>
      </c>
      <c r="C61" s="163">
        <v>0</v>
      </c>
      <c r="D61" s="163">
        <v>0</v>
      </c>
      <c r="E61" s="163">
        <v>0</v>
      </c>
      <c r="F61" s="164">
        <f t="shared" si="1"/>
        <v>0</v>
      </c>
      <c r="G61" s="163">
        <v>0</v>
      </c>
      <c r="H61" s="163">
        <v>0</v>
      </c>
      <c r="I61" s="163">
        <v>0</v>
      </c>
      <c r="J61" s="163">
        <v>0</v>
      </c>
      <c r="K61" s="32"/>
      <c r="L61" s="32"/>
      <c r="M61" s="32"/>
      <c r="N61" s="32"/>
    </row>
    <row r="62" spans="1:14" ht="19.5" customHeight="1">
      <c r="A62" s="53" t="s">
        <v>167</v>
      </c>
      <c r="B62" s="54" t="s">
        <v>24</v>
      </c>
      <c r="C62" s="163">
        <v>0</v>
      </c>
      <c r="D62" s="163">
        <v>0</v>
      </c>
      <c r="E62" s="163">
        <v>0</v>
      </c>
      <c r="F62" s="164">
        <f t="shared" si="1"/>
        <v>0</v>
      </c>
      <c r="G62" s="163">
        <v>0</v>
      </c>
      <c r="H62" s="163">
        <v>0</v>
      </c>
      <c r="I62" s="163">
        <v>0</v>
      </c>
      <c r="J62" s="163">
        <v>0</v>
      </c>
      <c r="K62" s="32"/>
      <c r="L62" s="32"/>
      <c r="M62" s="32"/>
      <c r="N62" s="32"/>
    </row>
    <row r="63" spans="1:11" s="107" customFormat="1" ht="19.5" customHeight="1">
      <c r="A63" s="56" t="s">
        <v>128</v>
      </c>
      <c r="B63" s="59"/>
      <c r="C63" s="58"/>
      <c r="D63" s="58"/>
      <c r="E63" s="58"/>
      <c r="F63" s="58"/>
      <c r="G63" s="58"/>
      <c r="H63" s="58"/>
      <c r="I63" s="58"/>
      <c r="J63" s="58"/>
      <c r="K63" s="106"/>
    </row>
    <row r="64" spans="1:10" s="106" customFormat="1" ht="19.5" customHeight="1">
      <c r="A64" s="56" t="s">
        <v>129</v>
      </c>
      <c r="B64" s="57" t="s">
        <v>11</v>
      </c>
      <c r="C64" s="163">
        <v>0</v>
      </c>
      <c r="D64" s="163">
        <v>0</v>
      </c>
      <c r="E64" s="163">
        <v>0</v>
      </c>
      <c r="F64" s="164">
        <v>0</v>
      </c>
      <c r="G64" s="163">
        <f>F64</f>
        <v>0</v>
      </c>
      <c r="H64" s="163">
        <f>G65</f>
        <v>0</v>
      </c>
      <c r="I64" s="163">
        <f>H65</f>
        <v>0</v>
      </c>
      <c r="J64" s="163">
        <f>I65</f>
        <v>0</v>
      </c>
    </row>
    <row r="65" spans="1:10" s="106" customFormat="1" ht="19.5" customHeight="1">
      <c r="A65" s="56" t="s">
        <v>168</v>
      </c>
      <c r="B65" s="57" t="s">
        <v>86</v>
      </c>
      <c r="C65" s="163">
        <v>0</v>
      </c>
      <c r="D65" s="163">
        <v>0</v>
      </c>
      <c r="E65" s="163">
        <v>0</v>
      </c>
      <c r="F65" s="164">
        <f>J65</f>
        <v>0</v>
      </c>
      <c r="G65" s="163">
        <v>0</v>
      </c>
      <c r="H65" s="163">
        <v>0</v>
      </c>
      <c r="I65" s="163">
        <v>0</v>
      </c>
      <c r="J65" s="163">
        <v>0</v>
      </c>
    </row>
    <row r="66" spans="1:11" s="107" customFormat="1" ht="19.5" customHeight="1">
      <c r="A66" s="56" t="s">
        <v>130</v>
      </c>
      <c r="B66" s="57" t="s">
        <v>87</v>
      </c>
      <c r="C66" s="163">
        <f>C65-C64</f>
        <v>0</v>
      </c>
      <c r="D66" s="163">
        <f>D65-D64</f>
        <v>0</v>
      </c>
      <c r="E66" s="163">
        <f>E65-E64</f>
        <v>0</v>
      </c>
      <c r="F66" s="164">
        <f>SUM(G66:J66)</f>
        <v>0</v>
      </c>
      <c r="G66" s="163">
        <f>G65-G64</f>
        <v>0</v>
      </c>
      <c r="H66" s="163">
        <f>H65-H64</f>
        <v>0</v>
      </c>
      <c r="I66" s="163">
        <f>I65-I64</f>
        <v>0</v>
      </c>
      <c r="J66" s="163">
        <f>J65-J64</f>
        <v>0</v>
      </c>
      <c r="K66" s="106"/>
    </row>
    <row r="67" spans="1:11" ht="18.75">
      <c r="A67" s="108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18.75">
      <c r="A68" s="108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18.75">
      <c r="A69" s="39" t="s">
        <v>356</v>
      </c>
      <c r="B69" s="32"/>
      <c r="C69" s="33"/>
      <c r="D69" s="33"/>
      <c r="E69" s="35"/>
      <c r="F69" s="35"/>
      <c r="G69" s="35"/>
      <c r="H69" s="35"/>
      <c r="I69" s="35"/>
      <c r="J69" s="35"/>
      <c r="K69" s="2"/>
    </row>
    <row r="70" spans="1:11" s="75" customFormat="1" ht="6.75" customHeight="1">
      <c r="A70" s="40" t="s">
        <v>362</v>
      </c>
      <c r="B70" s="40"/>
      <c r="C70" s="41" t="s">
        <v>360</v>
      </c>
      <c r="D70" s="42"/>
      <c r="E70" s="41"/>
      <c r="F70" s="41"/>
      <c r="G70" s="41" t="s">
        <v>361</v>
      </c>
      <c r="H70" s="41"/>
      <c r="I70" s="43"/>
      <c r="J70" s="43"/>
      <c r="K70" s="74"/>
    </row>
    <row r="71" spans="1:10" ht="18.75">
      <c r="A71" s="38" t="s">
        <v>355</v>
      </c>
      <c r="C71" s="37" t="s">
        <v>357</v>
      </c>
      <c r="D71" s="34"/>
      <c r="E71" s="32"/>
      <c r="F71" s="32"/>
      <c r="G71" s="37" t="s">
        <v>358</v>
      </c>
      <c r="H71" s="32"/>
      <c r="I71" s="32"/>
      <c r="J71" s="32"/>
    </row>
    <row r="72" spans="1:11" ht="18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ht="18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18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 ht="18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18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ht="18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1:11" ht="18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1:11" ht="18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ht="18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1:11" ht="18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ht="18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1:11" ht="18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1:11" ht="18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1:11" ht="18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1:11" ht="18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1:11" ht="18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1:11" ht="18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89" spans="1:11" ht="18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</row>
    <row r="90" spans="1:11" ht="18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1:11" ht="18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</row>
    <row r="92" spans="1:11" ht="18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</row>
    <row r="93" spans="1:11" ht="18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</row>
    <row r="94" spans="1:11" ht="18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</row>
    <row r="95" spans="1:11" ht="18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</row>
    <row r="96" spans="1:11" ht="18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</row>
    <row r="97" spans="1:11" ht="18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</row>
    <row r="98" spans="1:11" ht="18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</row>
    <row r="99" spans="1:11" ht="18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</row>
    <row r="100" spans="1:11" ht="18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</row>
    <row r="101" spans="1:11" ht="18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1:11" ht="18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</row>
    <row r="103" spans="1:11" ht="18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</row>
    <row r="104" spans="1:11" ht="18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</row>
    <row r="105" spans="1:11" ht="18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</row>
    <row r="106" spans="1:11" ht="18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</row>
    <row r="107" spans="1:11" ht="18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</row>
    <row r="108" spans="1:11" ht="18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</row>
    <row r="109" spans="1:11" ht="18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</row>
    <row r="110" spans="1:11" ht="18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</row>
    <row r="111" spans="1:11" ht="18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</row>
    <row r="112" spans="1:11" ht="18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</row>
    <row r="113" spans="1:11" ht="18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</row>
    <row r="114" spans="1:11" ht="18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1:11" ht="18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</row>
    <row r="116" spans="1:11" ht="18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</row>
    <row r="117" spans="1:11" ht="18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</row>
    <row r="118" spans="1:11" ht="18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</row>
    <row r="119" spans="1:11" ht="18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</row>
    <row r="120" spans="1:11" ht="18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</row>
    <row r="121" spans="1:11" ht="18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</row>
    <row r="122" spans="1:11" ht="18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</row>
    <row r="123" spans="1:11" ht="18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</row>
    <row r="124" spans="1:11" ht="18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</row>
    <row r="125" spans="1:11" ht="18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</row>
    <row r="126" spans="1:11" ht="18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</row>
    <row r="127" spans="1:11" ht="18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</row>
    <row r="128" spans="1:11" ht="18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</row>
    <row r="129" spans="1:11" ht="18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</row>
    <row r="130" spans="1:11" ht="18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</row>
    <row r="131" spans="1:11" ht="18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</row>
    <row r="132" spans="1:11" ht="18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</row>
    <row r="133" spans="1:11" ht="18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</row>
    <row r="134" spans="1:11" ht="18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</row>
    <row r="135" spans="1:11" ht="18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</row>
    <row r="136" spans="1:11" ht="18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</row>
    <row r="137" spans="1:11" ht="18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</row>
    <row r="138" spans="1:11" ht="18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</row>
    <row r="139" spans="1:11" ht="18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</row>
    <row r="140" spans="1:11" ht="18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</row>
    <row r="141" spans="1:11" ht="18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</row>
    <row r="142" spans="1:11" ht="18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</row>
    <row r="143" spans="1:11" ht="18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</row>
    <row r="144" spans="1:11" ht="18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</row>
    <row r="145" spans="1:11" ht="18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</row>
    <row r="146" spans="1:11" ht="18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</row>
    <row r="147" spans="1:11" ht="18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</row>
    <row r="148" spans="1:11" ht="18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</row>
    <row r="149" spans="1:11" ht="18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</row>
    <row r="150" spans="1:11" ht="18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</row>
    <row r="151" spans="1:11" ht="18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</row>
    <row r="152" spans="1:11" ht="18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</row>
    <row r="153" spans="1:11" ht="18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</row>
    <row r="154" spans="1:11" ht="18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</row>
    <row r="155" spans="1:11" ht="18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</row>
    <row r="156" spans="1:11" ht="18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</row>
    <row r="157" spans="1:11" ht="18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</row>
    <row r="158" spans="1:11" ht="18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</row>
    <row r="159" spans="1:11" ht="18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</row>
    <row r="160" spans="1:11" ht="18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</row>
    <row r="161" spans="1:11" ht="18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</row>
    <row r="162" spans="1:11" ht="18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</row>
    <row r="163" spans="1:11" ht="18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</row>
    <row r="164" spans="1:11" ht="18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</row>
    <row r="165" spans="1:11" ht="18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</row>
    <row r="166" spans="1:11" ht="18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</row>
    <row r="167" spans="1:11" ht="18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</row>
    <row r="168" spans="1:11" ht="18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</row>
    <row r="169" spans="1:11" ht="18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</row>
    <row r="170" spans="1:11" ht="18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</row>
    <row r="171" spans="1:11" ht="18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</row>
    <row r="172" spans="1:11" ht="18.7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</row>
    <row r="173" spans="1:11" ht="18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</row>
    <row r="174" spans="1:11" ht="18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</row>
    <row r="175" spans="1:11" ht="18.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</row>
    <row r="176" spans="1:11" ht="18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</row>
    <row r="177" spans="1:11" ht="18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</row>
    <row r="178" spans="1:11" ht="18.7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</row>
    <row r="179" spans="1:11" ht="18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</row>
    <row r="180" spans="1:11" ht="18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</row>
    <row r="181" spans="1:11" ht="18.7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</row>
    <row r="182" spans="1:11" ht="18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</row>
    <row r="183" spans="1:11" ht="18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</row>
    <row r="184" spans="1:11" ht="18.7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</row>
    <row r="185" spans="1:11" ht="18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</row>
    <row r="186" spans="1:11" ht="18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</row>
    <row r="187" spans="1:11" ht="18.7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</row>
    <row r="188" spans="1:11" ht="18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</row>
    <row r="189" spans="1:11" ht="18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</row>
    <row r="190" spans="1:11" ht="18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</row>
    <row r="191" spans="1:11" ht="18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</row>
    <row r="192" spans="1:11" ht="18.7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</row>
    <row r="193" spans="1:11" ht="18.7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</row>
    <row r="194" spans="1:11" ht="18.7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</row>
    <row r="195" spans="1:11" ht="18.7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</row>
    <row r="196" spans="1:11" ht="18.7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</row>
    <row r="197" spans="1:11" ht="18.7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</row>
    <row r="198" spans="1:11" ht="18.7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</row>
    <row r="199" spans="1:11" ht="18.7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</row>
    <row r="200" spans="1:11" ht="18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</row>
    <row r="201" spans="1:11" ht="18.7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</row>
    <row r="202" spans="1:11" ht="18.7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</row>
    <row r="203" spans="1:11" ht="18.7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</row>
    <row r="204" spans="1:11" ht="18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</row>
    <row r="205" spans="1:11" ht="18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</row>
    <row r="206" spans="1:11" ht="18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</row>
    <row r="207" spans="1:11" ht="18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</row>
    <row r="208" spans="1:11" ht="18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</row>
    <row r="209" spans="1:11" ht="18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</row>
    <row r="210" spans="1:11" ht="18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</row>
    <row r="211" spans="1:11" ht="18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</row>
    <row r="212" spans="1:11" ht="18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</row>
    <row r="213" spans="1:11" ht="18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</row>
    <row r="214" spans="1:11" ht="18.7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</row>
    <row r="215" spans="1:11" ht="18.7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</row>
    <row r="216" spans="1:11" ht="18.7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</row>
    <row r="217" spans="1:11" ht="18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</row>
    <row r="218" spans="1:11" ht="18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</row>
    <row r="219" spans="1:11" ht="18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</row>
    <row r="220" spans="1:11" ht="18.7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</row>
    <row r="221" spans="1:11" ht="18.7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</row>
    <row r="222" spans="1:11" ht="18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</row>
    <row r="223" spans="1:11" ht="18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</row>
    <row r="224" spans="1:11" ht="18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</row>
    <row r="225" spans="1:11" ht="18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</row>
    <row r="226" spans="1:11" ht="18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</row>
    <row r="227" spans="1:11" ht="18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</row>
    <row r="228" spans="1:11" ht="18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</row>
    <row r="229" spans="1:11" ht="18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</row>
    <row r="230" spans="1:11" ht="18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</row>
    <row r="231" spans="1:11" ht="18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</row>
    <row r="232" spans="1:11" ht="18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</row>
    <row r="233" spans="1:11" ht="18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</row>
    <row r="234" spans="1:11" ht="18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</row>
    <row r="235" spans="1:11" ht="18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</row>
    <row r="236" spans="1:11" ht="18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</row>
    <row r="237" spans="1:11" ht="18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</row>
    <row r="238" spans="1:11" ht="18.7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</row>
    <row r="239" spans="1:11" ht="18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</row>
    <row r="240" spans="1:11" ht="18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</row>
    <row r="241" spans="1:11" ht="18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</row>
    <row r="242" spans="1:11" ht="18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</row>
    <row r="243" spans="1:11" ht="18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</row>
    <row r="244" spans="1:11" ht="18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</row>
    <row r="245" spans="1:11" ht="18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</row>
    <row r="246" spans="1:11" ht="18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</row>
    <row r="247" spans="1:11" ht="18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</row>
    <row r="248" spans="1:11" ht="18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</row>
    <row r="249" spans="1:11" ht="18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</row>
    <row r="250" spans="1:11" ht="18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</row>
    <row r="251" spans="1:11" ht="18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</row>
    <row r="252" spans="1:11" ht="18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</row>
    <row r="253" spans="1:11" ht="18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</row>
    <row r="254" spans="1:11" ht="18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</row>
    <row r="255" spans="1:11" ht="18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</row>
    <row r="256" spans="1:11" ht="18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</row>
    <row r="257" spans="1:11" ht="18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</row>
    <row r="258" spans="1:11" ht="18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</row>
    <row r="259" spans="1:11" ht="18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</row>
    <row r="260" spans="1:11" ht="18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</row>
    <row r="261" spans="1:11" ht="18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</row>
    <row r="262" spans="1:11" ht="18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</row>
    <row r="263" spans="1:11" ht="18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</row>
    <row r="264" spans="1:11" ht="18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</row>
    <row r="265" spans="1:11" ht="18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</row>
    <row r="266" spans="1:11" ht="18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</row>
    <row r="267" spans="1:11" ht="18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</row>
    <row r="268" spans="1:11" ht="18.7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</row>
    <row r="269" spans="1:11" ht="18.7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</row>
    <row r="270" spans="1:11" ht="18.7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</row>
    <row r="271" spans="1:11" ht="18.7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</row>
    <row r="272" spans="1:11" ht="18.7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</row>
    <row r="273" spans="1:11" ht="18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</row>
    <row r="274" spans="1:11" ht="18.7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</row>
    <row r="275" spans="1:11" ht="18.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</row>
    <row r="276" spans="1:11" ht="18.7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</row>
    <row r="277" spans="1:11" ht="18.7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</row>
    <row r="278" spans="1:11" ht="18.7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</row>
    <row r="279" spans="1:11" ht="18.7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</row>
    <row r="280" spans="1:11" ht="18.7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</row>
    <row r="281" spans="1:11" ht="18.7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</row>
    <row r="282" spans="1:11" ht="18.7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</row>
    <row r="283" spans="1:11" ht="18.7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</row>
    <row r="284" spans="1:11" ht="18.7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</row>
    <row r="285" spans="1:11" ht="18.7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</row>
    <row r="286" spans="1:11" ht="18.7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</row>
    <row r="287" spans="1:11" ht="18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</row>
    <row r="288" spans="1:11" ht="18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</row>
    <row r="289" spans="1:11" ht="18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</row>
    <row r="290" spans="1:11" ht="18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</row>
    <row r="291" spans="1:11" ht="18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</row>
    <row r="292" spans="1:11" ht="18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</row>
    <row r="293" spans="1:11" ht="18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</row>
    <row r="294" spans="1:11" ht="18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</row>
    <row r="295" spans="1:11" ht="18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</row>
    <row r="296" spans="1:11" ht="18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</row>
    <row r="297" spans="1:11" ht="18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</row>
    <row r="298" spans="1:11" ht="18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</row>
    <row r="299" spans="1:11" ht="18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</row>
    <row r="300" spans="1:11" ht="18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</row>
    <row r="301" spans="1:11" ht="18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</row>
    <row r="302" spans="1:11" ht="18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</row>
    <row r="303" spans="1:11" ht="18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</row>
    <row r="304" spans="1:11" ht="18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</row>
    <row r="305" spans="1:11" ht="18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</row>
    <row r="306" spans="1:11" ht="18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</row>
    <row r="307" spans="1:11" ht="18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</row>
    <row r="308" spans="1:11" ht="18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</row>
    <row r="309" spans="1:11" ht="18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</row>
    <row r="310" spans="1:11" ht="18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</row>
    <row r="311" spans="1:11" ht="18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</row>
    <row r="312" spans="1:11" ht="18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</row>
    <row r="313" spans="1:11" ht="18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</row>
    <row r="314" spans="1:11" ht="18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</row>
    <row r="315" spans="1:11" ht="18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</row>
    <row r="316" spans="1:11" ht="18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</row>
    <row r="317" spans="1:11" ht="18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</row>
    <row r="318" spans="1:11" ht="18.7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</row>
    <row r="319" spans="1:11" ht="18.7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</row>
    <row r="320" spans="1:11" ht="18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</row>
    <row r="321" spans="1:11" ht="18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</row>
    <row r="322" spans="1:11" ht="18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</row>
    <row r="323" spans="1:11" ht="18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</row>
    <row r="324" spans="1:11" ht="18.7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</row>
    <row r="325" spans="1:11" ht="18.7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</row>
    <row r="326" spans="1:11" ht="18.7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</row>
    <row r="327" spans="1:11" ht="18.7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</row>
    <row r="328" spans="1:11" ht="18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</row>
    <row r="329" spans="1:11" ht="18.7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</row>
    <row r="330" spans="1:11" ht="18.7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</row>
    <row r="331" spans="1:11" ht="18.7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</row>
    <row r="332" spans="1:11" ht="18.7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</row>
    <row r="333" spans="1:11" ht="18.7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</row>
    <row r="334" spans="1:11" ht="18.7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</row>
    <row r="335" spans="1:11" ht="18.7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</row>
    <row r="336" spans="1:11" ht="18.7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</row>
    <row r="337" spans="1:11" ht="18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</row>
    <row r="338" spans="1:11" ht="18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</row>
    <row r="339" spans="1:11" ht="18.7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</row>
    <row r="340" spans="1:11" ht="18.7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</row>
    <row r="341" spans="1:11" ht="18.7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</row>
    <row r="342" spans="1:11" ht="18.7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</row>
    <row r="343" spans="1:11" ht="18.7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</row>
    <row r="344" spans="1:11" ht="18.7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</row>
    <row r="345" spans="1:11" ht="18.7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</row>
    <row r="346" spans="1:11" ht="18.7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</row>
    <row r="347" spans="1:11" ht="18.7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</row>
    <row r="348" spans="1:11" ht="18.7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</row>
    <row r="349" spans="1:11" ht="18.7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</row>
    <row r="350" spans="1:11" ht="18.7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</row>
    <row r="351" spans="1:11" ht="18.7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</row>
    <row r="352" spans="1:11" ht="18.7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</row>
    <row r="353" spans="1:11" ht="18.7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</row>
    <row r="354" spans="1:11" ht="18.7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</row>
    <row r="355" spans="1:11" ht="18.7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</row>
    <row r="356" spans="1:11" ht="18.7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</row>
    <row r="357" spans="1:11" ht="18.7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</row>
    <row r="358" spans="1:11" ht="18.7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</row>
    <row r="359" spans="1:11" ht="18.7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</row>
    <row r="360" spans="1:11" ht="18.7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</row>
    <row r="361" spans="1:11" ht="18.7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</row>
    <row r="362" spans="1:11" ht="18.7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</row>
    <row r="363" spans="1:11" ht="18.7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</row>
    <row r="364" spans="1:11" ht="18.7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</row>
    <row r="365" spans="1:11" ht="18.7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</row>
    <row r="366" spans="1:11" ht="18.7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</row>
    <row r="367" spans="1:11" ht="18.7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</row>
    <row r="368" spans="1:11" ht="18.7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</row>
    <row r="369" spans="1:11" ht="18.7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</row>
    <row r="370" spans="1:11" ht="18.7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</row>
    <row r="371" spans="1:11" ht="18.7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</row>
    <row r="372" spans="1:11" ht="18.7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</row>
    <row r="373" spans="1:11" ht="18.7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</row>
    <row r="374" spans="1:11" ht="18.7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</row>
    <row r="375" spans="1:11" ht="18.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</row>
    <row r="376" spans="1:11" ht="18.7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</row>
    <row r="377" spans="1:11" ht="18.7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</row>
    <row r="378" spans="1:11" ht="18.7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</row>
    <row r="379" spans="1:11" ht="18.7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</row>
    <row r="380" spans="1:11" ht="18.7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</row>
    <row r="381" spans="1:11" ht="18.7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</row>
    <row r="382" spans="1:11" ht="18.7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</row>
    <row r="383" spans="1:11" ht="18.7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</row>
    <row r="384" spans="1:11" ht="18.7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</row>
    <row r="385" spans="1:11" ht="18.7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</row>
    <row r="386" spans="1:11" ht="18.7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</row>
    <row r="387" spans="1:11" ht="18.7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</row>
    <row r="388" spans="1:11" ht="18.7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</row>
    <row r="389" spans="1:11" ht="18.7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</row>
    <row r="390" spans="1:11" ht="18.7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</row>
    <row r="391" spans="1:11" ht="18.7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</row>
    <row r="392" spans="1:11" ht="18.7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</row>
    <row r="393" spans="1:11" ht="18.7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</row>
    <row r="394" spans="1:11" ht="18.7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</row>
    <row r="395" spans="1:11" ht="18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</row>
    <row r="396" spans="1:11" ht="18.7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</row>
    <row r="397" spans="1:11" ht="18.7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</row>
    <row r="398" spans="1:11" ht="18.7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</row>
    <row r="399" spans="1:11" ht="18.7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</row>
    <row r="400" spans="1:11" ht="18.7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</row>
    <row r="401" spans="1:11" ht="18.7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</row>
    <row r="402" spans="1:11" ht="18.7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</row>
    <row r="403" spans="1:11" ht="18.7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</row>
    <row r="404" spans="1:11" ht="18.7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</row>
    <row r="405" spans="1:11" ht="18.7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</row>
    <row r="406" spans="1:11" ht="18.7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</row>
    <row r="407" spans="1:11" ht="18.7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</row>
    <row r="408" spans="1:11" ht="18.7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</row>
    <row r="409" spans="1:11" ht="18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</row>
    <row r="410" spans="1:11" ht="18.7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</row>
    <row r="411" spans="1:11" ht="18.7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</row>
    <row r="412" spans="1:11" ht="18.7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</row>
    <row r="413" spans="1:11" ht="18.7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</row>
    <row r="414" spans="1:11" ht="18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</row>
    <row r="415" spans="1:11" ht="18.7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</row>
    <row r="416" spans="1:11" ht="18.7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</row>
    <row r="417" spans="1:11" ht="18.7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</row>
    <row r="418" spans="1:11" ht="18.7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</row>
    <row r="419" spans="1:11" ht="18.7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</row>
    <row r="420" spans="1:11" ht="18.7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</row>
    <row r="421" spans="1:11" ht="18.7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</row>
    <row r="422" spans="1:11" ht="18.7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</row>
    <row r="423" spans="1:11" ht="18.7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</row>
    <row r="424" spans="1:11" ht="18.7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</row>
    <row r="425" spans="1:11" ht="18.7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</row>
    <row r="426" spans="1:11" ht="18.7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</row>
    <row r="427" spans="1:11" ht="18.7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</row>
    <row r="428" spans="1:11" ht="18.7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</row>
    <row r="429" spans="1:11" ht="18.7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</row>
    <row r="430" spans="1:11" ht="18.7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</row>
    <row r="431" spans="1:11" ht="18.7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</row>
    <row r="432" spans="1:11" ht="18.7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</row>
    <row r="433" spans="1:11" ht="18.7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</row>
    <row r="434" spans="1:11" ht="18.7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</row>
    <row r="435" spans="1:11" ht="18.7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</row>
    <row r="436" spans="1:11" ht="18.7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</row>
    <row r="437" spans="1:11" ht="18.7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</row>
    <row r="438" spans="1:11" ht="18.7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</row>
    <row r="439" spans="1:11" ht="18.7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</row>
    <row r="440" spans="1:11" ht="18.7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</row>
    <row r="441" spans="1:11" ht="18.7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</row>
    <row r="442" spans="1:11" ht="18.7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</row>
    <row r="443" spans="1:11" ht="18.7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</row>
    <row r="444" spans="1:11" ht="18.7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</row>
    <row r="445" spans="1:11" ht="18.7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</row>
    <row r="446" spans="1:11" ht="18.7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</row>
    <row r="447" spans="1:11" ht="18.7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</row>
    <row r="448" spans="1:11" ht="18.7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</row>
    <row r="449" spans="1:11" ht="18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</row>
    <row r="450" spans="1:11" ht="18.7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</row>
    <row r="451" spans="1:11" ht="18.7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</row>
    <row r="452" spans="1:11" ht="18.7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</row>
    <row r="453" spans="1:11" ht="18.7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</row>
    <row r="454" spans="1:11" ht="18.7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</row>
    <row r="455" spans="1:11" ht="18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</row>
    <row r="456" spans="1:11" ht="18.7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</row>
    <row r="457" spans="1:11" ht="18.7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</row>
    <row r="458" spans="1:11" ht="18.7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</row>
    <row r="459" spans="1:11" ht="18.7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</row>
    <row r="460" spans="1:11" ht="18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</row>
    <row r="461" spans="1:11" ht="18.7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</row>
    <row r="462" spans="1:11" ht="18.7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</row>
    <row r="463" spans="1:11" ht="18.7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</row>
    <row r="464" spans="1:11" ht="18.7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</row>
    <row r="465" spans="1:11" ht="18.7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</row>
    <row r="466" spans="1:11" ht="18.7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</row>
    <row r="467" spans="1:11" ht="18.7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</row>
    <row r="468" spans="1:11" ht="18.7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</row>
    <row r="469" spans="1:11" ht="18.7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</row>
    <row r="470" spans="1:11" ht="18.7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</row>
    <row r="471" spans="1:11" ht="18.7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</row>
    <row r="472" spans="1:11" ht="18.7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</row>
    <row r="473" spans="1:11" ht="18.7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</row>
    <row r="474" spans="1:11" ht="18.7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</row>
    <row r="475" spans="1:11" ht="18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</row>
    <row r="476" spans="1:11" ht="18.7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</row>
    <row r="477" spans="1:11" ht="18.7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</row>
    <row r="478" spans="1:11" ht="18.7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</row>
    <row r="479" spans="1:11" ht="18.7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</row>
    <row r="480" spans="1:11" ht="18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</row>
    <row r="481" spans="1:11" ht="18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</row>
    <row r="482" spans="1:11" ht="18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</row>
    <row r="483" spans="1:11" ht="18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</row>
    <row r="484" spans="1:11" ht="18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</row>
    <row r="485" spans="1:11" ht="18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</row>
    <row r="486" spans="1:11" ht="18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</row>
    <row r="487" spans="1:11" ht="18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</row>
    <row r="488" spans="1:11" ht="18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</row>
    <row r="489" spans="1:11" ht="18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</row>
    <row r="490" spans="1:11" ht="18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</row>
    <row r="491" spans="1:11" ht="18.7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</row>
    <row r="492" spans="1:11" ht="18.7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</row>
    <row r="493" spans="1:11" ht="18.7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</row>
    <row r="494" spans="1:11" ht="18.7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</row>
    <row r="495" spans="1:11" ht="18.7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</row>
    <row r="496" spans="1:11" ht="18.7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</row>
    <row r="497" spans="1:11" ht="18.7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</row>
    <row r="498" spans="1:11" ht="18.7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</row>
    <row r="499" spans="1:11" ht="18.7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</row>
    <row r="500" spans="1:11" ht="18.7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</row>
    <row r="501" spans="1:11" ht="18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</row>
    <row r="502" spans="1:11" ht="18.7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</row>
    <row r="503" spans="1:11" ht="18.7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</row>
    <row r="504" spans="1:11" ht="18.7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</row>
    <row r="505" spans="1:11" ht="18.7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</row>
    <row r="506" spans="1:11" ht="18.7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</row>
    <row r="507" spans="1:11" ht="18.7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</row>
    <row r="508" spans="1:11" ht="18.7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</row>
    <row r="509" spans="1:11" ht="18.7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</row>
    <row r="510" spans="1:11" ht="18.7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</row>
    <row r="511" spans="1:11" ht="18.7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</row>
    <row r="512" spans="1:11" ht="18.7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</row>
    <row r="513" spans="1:11" ht="18.7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</row>
    <row r="514" spans="1:11" ht="18.7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</row>
    <row r="515" spans="1:11" ht="18.7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</row>
    <row r="516" spans="1:11" ht="18.7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</row>
    <row r="517" spans="1:11" ht="18.7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</row>
    <row r="518" spans="1:11" ht="18.7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</row>
    <row r="519" spans="1:11" ht="18.7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</row>
    <row r="520" spans="1:11" ht="18.7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</row>
    <row r="521" spans="1:11" ht="18.7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</row>
    <row r="522" spans="1:11" ht="18.7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</row>
    <row r="523" spans="1:11" ht="18.7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</row>
    <row r="524" spans="1:11" ht="18.7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</row>
    <row r="525" spans="1:11" ht="18.7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</row>
    <row r="526" spans="1:11" ht="18.7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</row>
    <row r="527" spans="1:11" ht="18.7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</row>
    <row r="528" spans="1:11" ht="18.7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</row>
    <row r="529" spans="1:11" ht="18.7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</row>
    <row r="530" spans="1:11" ht="18.7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</row>
    <row r="531" spans="1:11" ht="18.7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</row>
    <row r="532" spans="1:11" ht="18.7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</row>
    <row r="533" spans="1:11" ht="18.7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</row>
    <row r="534" spans="1:11" ht="18.7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</row>
    <row r="535" spans="1:11" ht="18.7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</row>
    <row r="536" spans="1:11" ht="18.7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</row>
    <row r="537" spans="1:11" ht="18.7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</row>
    <row r="538" spans="1:11" ht="18.7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</row>
    <row r="539" spans="1:11" ht="18.7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</row>
    <row r="540" spans="1:11" ht="18.7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</row>
    <row r="541" spans="1:11" ht="18.7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</row>
    <row r="542" spans="1:11" ht="18.7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</row>
    <row r="543" spans="1:11" ht="18.7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</row>
    <row r="544" spans="1:11" ht="18.7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</row>
    <row r="545" spans="1:11" ht="18.7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</row>
    <row r="546" spans="1:11" ht="18.7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</row>
    <row r="547" spans="1:11" ht="18.7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</row>
    <row r="548" spans="1:11" ht="18.7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</row>
    <row r="549" spans="1:11" ht="18.7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</row>
    <row r="550" spans="1:11" ht="18.7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</row>
    <row r="551" spans="1:11" ht="18.7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</row>
    <row r="552" spans="1:11" ht="18.7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</row>
    <row r="553" spans="1:11" ht="18.7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</row>
    <row r="554" spans="1:11" ht="18.7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</row>
    <row r="555" spans="1:11" ht="18.7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</row>
    <row r="556" spans="1:11" ht="18.7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</row>
    <row r="557" spans="1:11" ht="18.7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</row>
    <row r="558" spans="1:11" ht="18.7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</row>
    <row r="559" spans="1:11" ht="18.7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</row>
    <row r="560" spans="1:11" ht="18.7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</row>
    <row r="561" spans="1:11" ht="18.7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</row>
    <row r="562" spans="1:11" ht="18.7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</row>
    <row r="563" spans="1:11" ht="18.7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</row>
    <row r="564" spans="1:11" ht="18.7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</row>
    <row r="565" spans="1:11" ht="18.7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</row>
    <row r="566" spans="1:11" ht="18.7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</row>
    <row r="567" spans="1:11" ht="18.7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</row>
    <row r="568" spans="1:11" ht="18.7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</row>
    <row r="569" spans="1:11" ht="18.7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</row>
    <row r="570" spans="1:11" ht="18.7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</row>
    <row r="571" spans="1:11" ht="18.7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</row>
    <row r="572" spans="1:11" ht="18.7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</row>
    <row r="573" spans="1:11" ht="18.7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</row>
    <row r="574" spans="1:11" ht="18.7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</row>
    <row r="575" spans="1:11" ht="18.7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</row>
    <row r="576" spans="1:11" ht="18.7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</row>
    <row r="577" spans="1:11" ht="18.7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</row>
    <row r="578" spans="1:11" ht="18.7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</row>
    <row r="579" spans="1:11" ht="18.7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</row>
    <row r="580" spans="1:11" ht="18.7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</row>
    <row r="581" spans="1:11" ht="18.7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</row>
    <row r="582" spans="1:11" ht="18.7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</row>
    <row r="583" spans="1:11" ht="18.7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</row>
    <row r="584" spans="1:11" ht="18.7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</row>
    <row r="585" spans="1:11" ht="18.7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</row>
    <row r="586" spans="1:11" ht="18.7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</row>
    <row r="587" spans="1:11" ht="18.7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</row>
    <row r="588" spans="1:11" ht="18.7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</row>
    <row r="589" spans="1:11" ht="18.7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</row>
    <row r="590" spans="1:11" ht="18.7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</row>
    <row r="591" spans="1:11" ht="18.7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</row>
    <row r="592" spans="1:11" ht="18.7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</row>
    <row r="593" spans="1:11" ht="18.7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</row>
    <row r="594" spans="1:11" ht="18.7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</row>
    <row r="595" spans="1:11" ht="18.7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</row>
    <row r="596" spans="1:11" ht="18.7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</row>
    <row r="597" spans="1:11" ht="18.7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</row>
    <row r="598" spans="1:11" ht="18.7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</row>
    <row r="599" spans="1:11" ht="18.7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</row>
    <row r="600" spans="1:11" ht="18.7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</row>
    <row r="601" spans="1:11" ht="18.7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</row>
    <row r="602" spans="1:11" ht="18.7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</row>
    <row r="603" spans="1:11" ht="18.7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</row>
    <row r="604" spans="1:11" ht="18.7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</row>
    <row r="605" spans="1:11" ht="18.7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</row>
    <row r="606" spans="1:11" ht="18.7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</row>
    <row r="607" spans="1:11" ht="18.7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</row>
    <row r="608" spans="1:11" ht="18.7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</row>
    <row r="609" spans="1:11" ht="18.7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</row>
    <row r="610" spans="1:11" ht="18.7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</row>
    <row r="611" spans="1:11" ht="18.7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</row>
    <row r="612" spans="1:11" ht="18.7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</row>
    <row r="613" spans="1:11" ht="18.7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</row>
    <row r="614" spans="1:11" ht="18.7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</row>
    <row r="615" spans="1:11" ht="18.7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</row>
    <row r="616" spans="1:11" ht="18.7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</row>
    <row r="617" spans="1:11" ht="18.7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</row>
    <row r="618" spans="1:11" ht="18.7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</row>
    <row r="619" spans="1:11" ht="18.7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</row>
    <row r="620" spans="1:11" ht="18.7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</row>
    <row r="621" spans="1:11" ht="18.7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</row>
    <row r="622" spans="1:11" ht="18.7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</row>
    <row r="623" spans="1:11" ht="18.7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</row>
    <row r="624" spans="1:11" ht="18.7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</row>
    <row r="625" spans="1:11" ht="18.7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</row>
    <row r="626" spans="1:11" ht="18.7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</row>
    <row r="627" spans="1:11" ht="18.7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</row>
    <row r="628" spans="1:11" ht="18.7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</row>
    <row r="629" spans="1:11" ht="18.7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</row>
    <row r="630" spans="1:11" ht="18.7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</row>
    <row r="631" spans="1:11" ht="18.7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</row>
    <row r="632" spans="1:11" ht="18.7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</row>
    <row r="633" spans="1:11" ht="18.7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</row>
    <row r="634" spans="1:11" ht="18.7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</row>
    <row r="635" spans="1:11" ht="18.7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</row>
    <row r="636" spans="1:11" ht="18.7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</row>
    <row r="637" spans="1:11" ht="18.7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</row>
    <row r="638" spans="1:11" ht="18.7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</row>
    <row r="639" spans="1:11" ht="18.7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</row>
    <row r="640" spans="1:11" ht="18.7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</row>
    <row r="641" spans="1:11" ht="18.7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</row>
    <row r="642" spans="1:11" ht="18.7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</row>
    <row r="643" spans="1:11" ht="18.7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</row>
    <row r="644" spans="1:11" ht="18.7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</row>
    <row r="645" spans="1:11" ht="18.7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</row>
    <row r="646" spans="1:11" ht="18.7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</row>
    <row r="647" spans="1:11" ht="18.7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</row>
    <row r="648" spans="1:11" ht="18.7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</row>
    <row r="649" spans="1:11" ht="18.7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</row>
    <row r="650" spans="1:11" ht="18.7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</row>
    <row r="651" spans="1:11" ht="18.7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</row>
    <row r="652" spans="1:11" ht="18.7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</row>
    <row r="653" spans="1:11" ht="18.7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</row>
    <row r="654" spans="1:11" ht="18.7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</row>
    <row r="655" spans="1:11" ht="18.7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</row>
    <row r="656" spans="1:11" ht="18.7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</row>
    <row r="657" spans="1:11" ht="18.7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</row>
    <row r="658" spans="1:11" ht="18.7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</row>
    <row r="659" spans="1:11" ht="18.7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</row>
    <row r="660" spans="1:11" ht="18.7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</row>
    <row r="661" spans="1:11" ht="18.7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</row>
    <row r="662" spans="1:11" ht="18.7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</row>
    <row r="663" spans="1:11" ht="18.7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</row>
    <row r="664" spans="1:11" ht="18.7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</row>
    <row r="665" spans="1:11" ht="18.7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</row>
    <row r="666" spans="1:11" ht="18.7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</row>
    <row r="667" spans="1:11" ht="18.7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</row>
    <row r="668" spans="1:11" ht="18.7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</row>
    <row r="669" spans="1:11" ht="18.7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</row>
    <row r="670" spans="1:11" ht="18.7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</row>
    <row r="671" spans="1:11" ht="18.7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</row>
    <row r="672" spans="1:11" ht="18.7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</row>
    <row r="673" spans="1:11" ht="18.7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</row>
    <row r="674" spans="1:11" ht="18.7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</row>
    <row r="675" spans="1:11" ht="18.7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</row>
    <row r="676" spans="1:11" ht="18.7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</row>
    <row r="677" spans="1:11" ht="18.7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</row>
    <row r="678" spans="1:11" ht="18.7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</row>
    <row r="679" spans="1:11" ht="18.7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</row>
    <row r="680" spans="1:11" ht="18.7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</row>
    <row r="681" spans="1:11" ht="18.7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</row>
    <row r="682" spans="1:11" ht="18.7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</row>
    <row r="683" spans="1:11" ht="18.7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</row>
    <row r="684" spans="1:11" ht="18.7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</row>
    <row r="685" spans="1:11" ht="18.7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</row>
    <row r="686" spans="1:11" ht="18.7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</row>
    <row r="687" spans="1:11" ht="18.7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</row>
    <row r="688" spans="1:11" ht="18.7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</row>
    <row r="689" spans="1:11" ht="18.7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</row>
    <row r="690" spans="1:11" ht="18.7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</row>
    <row r="691" spans="1:11" ht="18.7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</row>
    <row r="692" spans="1:11" ht="18.7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</row>
    <row r="693" spans="1:11" ht="18.7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</row>
    <row r="694" spans="1:11" ht="18.7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</row>
    <row r="695" spans="1:11" ht="18.7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</row>
    <row r="696" spans="1:11" ht="18.7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</row>
    <row r="697" spans="1:11" ht="18.7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</row>
    <row r="698" spans="1:11" ht="18.7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</row>
    <row r="699" spans="1:11" ht="18.7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</row>
    <row r="700" spans="1:11" ht="18.7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</row>
    <row r="701" spans="1:11" ht="18.7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</row>
    <row r="702" spans="1:11" ht="18.7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</row>
    <row r="703" spans="1:11" ht="18.7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</row>
    <row r="704" spans="1:11" ht="18.7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</row>
    <row r="705" spans="1:11" ht="18.7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</row>
    <row r="706" spans="1:11" ht="18.7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</row>
    <row r="707" spans="1:11" ht="18.7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</row>
    <row r="708" spans="1:11" ht="18.7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</row>
    <row r="709" spans="1:11" ht="18.7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</row>
    <row r="710" spans="1:11" ht="18.7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</row>
    <row r="711" spans="1:11" ht="18.7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</row>
    <row r="712" spans="1:11" ht="18.7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</row>
    <row r="713" spans="1:11" ht="18.7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</row>
    <row r="714" spans="1:11" ht="18.7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</row>
    <row r="715" spans="1:11" ht="18.7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</row>
    <row r="716" spans="1:11" ht="18.7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</row>
    <row r="717" spans="1:11" ht="18.7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</row>
    <row r="718" spans="1:11" ht="18.7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</row>
    <row r="719" spans="1:11" ht="18.7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</row>
    <row r="720" spans="1:11" ht="18.7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</row>
    <row r="721" spans="1:11" ht="18.7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</row>
    <row r="722" spans="1:11" ht="18.7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</row>
    <row r="723" spans="1:11" ht="18.7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</row>
    <row r="724" spans="1:11" ht="18.7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</row>
    <row r="725" spans="1:11" ht="18.7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</row>
    <row r="726" spans="1:11" ht="18.7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</row>
    <row r="727" spans="1:11" ht="18.7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</row>
    <row r="728" spans="1:11" ht="18.7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</row>
    <row r="729" spans="1:11" ht="18.7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</row>
    <row r="730" spans="1:11" ht="18.7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</row>
    <row r="731" spans="1:11" ht="18.7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</row>
    <row r="732" spans="1:11" ht="18.7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</row>
    <row r="733" spans="1:11" ht="18.7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</row>
    <row r="734" spans="1:11" ht="18.7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</row>
    <row r="735" spans="1:11" ht="18.7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</row>
    <row r="736" spans="1:11" ht="18.7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</row>
    <row r="737" spans="1:11" ht="18.7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</row>
    <row r="738" spans="1:11" ht="18.7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</row>
    <row r="739" spans="1:11" ht="18.7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</row>
    <row r="740" spans="1:11" ht="18.7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</row>
    <row r="741" spans="1:11" ht="18.7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</row>
    <row r="742" spans="1:11" ht="18.7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</row>
    <row r="743" spans="1:11" ht="18.7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</row>
    <row r="744" spans="1:11" ht="18.7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</row>
    <row r="745" spans="1:11" ht="18.7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</row>
    <row r="746" spans="1:11" ht="18.7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</row>
    <row r="747" spans="1:11" ht="18.7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</row>
    <row r="748" spans="1:11" ht="18.7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</row>
    <row r="749" spans="1:11" ht="18.7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</row>
    <row r="750" spans="1:11" ht="18.7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</row>
    <row r="751" spans="1:11" ht="18.7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</row>
    <row r="752" spans="1:11" ht="18.7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</row>
    <row r="753" spans="1:11" ht="18.7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</row>
    <row r="754" spans="1:11" ht="18.7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</row>
    <row r="755" spans="1:11" ht="18.7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</row>
    <row r="756" spans="1:11" ht="18.7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</row>
    <row r="757" spans="1:11" ht="18.7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</row>
    <row r="758" spans="1:11" ht="18.7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</row>
    <row r="759" spans="1:11" ht="18.7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</row>
    <row r="760" spans="1:11" ht="18.7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</row>
    <row r="761" spans="1:11" ht="18.7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</row>
    <row r="762" spans="1:11" ht="18.7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</row>
    <row r="763" spans="1:11" ht="18.7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</row>
    <row r="764" spans="1:11" ht="18.7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</row>
    <row r="765" spans="1:11" ht="18.7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</row>
    <row r="766" spans="1:11" ht="18.7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</row>
    <row r="767" spans="1:11" ht="18.7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</row>
    <row r="768" spans="1:11" ht="18.7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</row>
    <row r="769" spans="1:11" ht="18.7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</row>
    <row r="770" spans="1:11" ht="18.7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</row>
    <row r="771" spans="1:11" ht="18.7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</row>
    <row r="772" spans="1:11" ht="18.7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</row>
    <row r="773" spans="1:11" ht="18.7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</row>
    <row r="774" spans="1:11" ht="18.7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</row>
    <row r="775" spans="1:11" ht="18.7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</row>
    <row r="776" spans="1:11" ht="18.7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</row>
    <row r="777" spans="1:11" ht="18.7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</row>
    <row r="778" spans="1:11" ht="18.7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</row>
    <row r="779" spans="1:11" ht="18.7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</row>
    <row r="780" spans="1:11" ht="18.7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</row>
    <row r="781" spans="1:11" ht="18.7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</row>
    <row r="782" spans="1:11" ht="18.7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</row>
    <row r="783" spans="1:11" ht="18.7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</row>
    <row r="784" spans="1:11" ht="18.7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</row>
    <row r="785" spans="1:11" ht="18.7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</row>
    <row r="786" spans="1:11" ht="18.7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</row>
    <row r="787" spans="1:11" ht="18.7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</row>
    <row r="788" spans="1:11" ht="18.7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</row>
    <row r="789" spans="1:11" ht="18.7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</row>
    <row r="790" spans="1:11" ht="18.7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</row>
    <row r="791" spans="1:11" ht="18.7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</row>
    <row r="792" spans="1:11" ht="18.7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</row>
    <row r="793" spans="1:11" ht="18.7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</row>
    <row r="794" spans="1:11" ht="18.7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</row>
    <row r="795" spans="1:11" ht="18.7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</row>
    <row r="796" spans="1:11" ht="18.7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</row>
    <row r="797" spans="1:11" ht="18.7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</row>
    <row r="798" spans="1:11" ht="18.7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</row>
    <row r="799" spans="1:11" ht="18.7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</row>
    <row r="800" spans="1:11" ht="18.7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</row>
    <row r="801" spans="1:11" ht="18.7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</row>
    <row r="802" spans="1:11" ht="18.7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</row>
    <row r="803" spans="1:11" ht="18.7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</row>
    <row r="804" spans="1:11" ht="18.7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</row>
    <row r="805" spans="1:11" ht="18.7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</row>
    <row r="806" spans="1:11" ht="18.7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</row>
    <row r="807" spans="1:11" ht="18.7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</row>
    <row r="808" spans="1:11" ht="18.7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</row>
    <row r="809" spans="1:11" ht="18.7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</row>
    <row r="810" spans="1:11" ht="18.7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</row>
    <row r="811" spans="1:11" ht="18.7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</row>
    <row r="812" spans="1:11" ht="18.7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</row>
    <row r="813" spans="1:11" ht="18.7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</row>
    <row r="814" spans="1:11" ht="18.7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</row>
    <row r="815" spans="1:11" ht="18.7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</row>
    <row r="816" spans="1:11" ht="18.7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</row>
    <row r="817" spans="1:11" ht="18.7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</row>
    <row r="818" spans="1:11" ht="18.7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</row>
    <row r="819" spans="1:11" ht="18.7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</row>
    <row r="820" spans="1:11" ht="18.7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</row>
    <row r="821" spans="1:11" ht="18.7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</row>
    <row r="822" spans="1:11" ht="18.7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</row>
    <row r="823" spans="1:11" ht="18.7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</row>
    <row r="824" spans="1:11" ht="18.7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</row>
    <row r="825" spans="1:11" ht="18.7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</row>
    <row r="826" spans="1:11" ht="18.7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</row>
    <row r="827" spans="1:11" ht="18.7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</row>
    <row r="828" spans="1:11" ht="18.7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</row>
    <row r="829" spans="1:11" ht="18.7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</row>
    <row r="830" spans="1:11" ht="18.7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</row>
    <row r="831" spans="1:11" ht="18.7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</row>
    <row r="832" spans="1:11" ht="18.7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</row>
    <row r="833" spans="1:11" ht="18.7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</row>
    <row r="834" spans="1:11" ht="18.7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</row>
    <row r="835" spans="1:11" ht="18.7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</row>
    <row r="836" spans="1:11" ht="18.7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</row>
    <row r="837" spans="1:11" ht="18.7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</row>
    <row r="838" spans="1:11" ht="18.7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</row>
    <row r="839" spans="1:11" ht="18.7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</row>
    <row r="840" spans="1:11" ht="18.75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</row>
    <row r="841" spans="1:11" ht="18.75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</row>
    <row r="842" spans="1:11" ht="18.75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</row>
    <row r="843" spans="1:11" ht="18.75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</row>
    <row r="844" spans="1:11" ht="18.75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</row>
    <row r="845" spans="1:11" ht="18.7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</row>
    <row r="846" spans="1:11" ht="18.75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</row>
    <row r="847" spans="1:11" ht="18.75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</row>
    <row r="848" spans="1:11" ht="18.75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</row>
    <row r="849" spans="1:11" ht="18.75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</row>
    <row r="850" spans="1:11" ht="18.75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</row>
    <row r="851" spans="1:11" ht="18.75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</row>
    <row r="852" spans="1:11" ht="18.75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</row>
    <row r="853" spans="1:11" ht="18.75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</row>
    <row r="854" spans="1:11" ht="18.75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</row>
    <row r="855" spans="1:11" ht="18.7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</row>
    <row r="856" spans="1:11" ht="18.75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</row>
    <row r="857" spans="1:11" ht="18.75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</row>
    <row r="858" spans="1:11" ht="18.75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</row>
    <row r="859" spans="1:11" ht="18.75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</row>
    <row r="860" spans="1:11" ht="18.75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</row>
    <row r="861" spans="1:11" ht="18.75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</row>
    <row r="862" spans="1:11" ht="18.75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</row>
    <row r="863" spans="1:11" ht="18.75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</row>
    <row r="864" spans="1:11" ht="18.75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</row>
    <row r="865" spans="1:11" ht="18.7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</row>
    <row r="866" spans="1:11" ht="18.75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</row>
    <row r="867" spans="1:11" ht="18.75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</row>
    <row r="868" spans="1:11" ht="18.75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</row>
    <row r="869" spans="1:11" ht="18.75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</row>
    <row r="870" spans="1:11" ht="18.75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</row>
    <row r="871" spans="1:11" ht="18.75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</row>
    <row r="872" spans="1:11" ht="18.75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</row>
    <row r="873" spans="1:11" ht="18.75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</row>
    <row r="874" spans="1:11" ht="18.75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</row>
    <row r="875" spans="1:11" ht="18.7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</row>
    <row r="876" spans="1:11" ht="18.75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</row>
    <row r="877" spans="1:11" ht="18.75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</row>
    <row r="878" spans="1:11" ht="18.75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</row>
    <row r="879" spans="1:11" ht="18.75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</row>
    <row r="880" spans="1:11" ht="18.75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</row>
    <row r="881" spans="1:11" ht="18.75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</row>
    <row r="882" spans="1:11" ht="18.75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</row>
    <row r="883" spans="1:11" ht="18.75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</row>
    <row r="884" spans="1:11" ht="18.75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</row>
    <row r="885" spans="1:11" ht="18.7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</row>
    <row r="886" spans="1:11" ht="18.75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</row>
    <row r="887" spans="1:11" ht="18.75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</row>
    <row r="888" spans="1:11" ht="18.75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</row>
    <row r="889" spans="1:11" ht="18.75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</row>
    <row r="890" spans="1:11" ht="18.75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</row>
    <row r="891" spans="1:11" ht="18.75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</row>
    <row r="892" spans="1:11" ht="18.75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</row>
    <row r="893" spans="1:11" ht="18.75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</row>
    <row r="894" spans="1:11" ht="18.75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</row>
    <row r="895" spans="1:11" ht="18.7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</row>
    <row r="896" spans="1:11" ht="18.75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</row>
    <row r="897" spans="1:11" ht="18.75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</row>
  </sheetData>
  <sheetProtection/>
  <mergeCells count="8">
    <mergeCell ref="F5:F6"/>
    <mergeCell ref="A3:J3"/>
    <mergeCell ref="A5:A6"/>
    <mergeCell ref="E5:E6"/>
    <mergeCell ref="G5:J5"/>
    <mergeCell ref="B5:B6"/>
    <mergeCell ref="C5:C6"/>
    <mergeCell ref="D5:D6"/>
  </mergeCells>
  <printOptions/>
  <pageMargins left="0.92" right="0.24" top="0.7874015748031497" bottom="0.7874015748031497" header="0.31496062992125984" footer="0.511811023622047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2"/>
  <sheetViews>
    <sheetView zoomScalePageLayoutView="0" workbookViewId="0" topLeftCell="A169">
      <selection activeCell="B43" sqref="B43:C43"/>
    </sheetView>
  </sheetViews>
  <sheetFormatPr defaultColWidth="9.00390625" defaultRowHeight="12.75"/>
  <cols>
    <col min="1" max="1" width="39.375" style="13" customWidth="1"/>
    <col min="2" max="2" width="12.125" style="124" customWidth="1"/>
    <col min="3" max="3" width="12.25390625" style="13" customWidth="1"/>
    <col min="4" max="4" width="15.125" style="13" customWidth="1"/>
    <col min="5" max="5" width="14.00390625" style="13" customWidth="1"/>
    <col min="6" max="6" width="13.625" style="13" customWidth="1"/>
    <col min="7" max="7" width="12.875" style="13" customWidth="1"/>
    <col min="8" max="8" width="9.625" style="13" customWidth="1"/>
    <col min="9" max="9" width="9.125" style="13" customWidth="1"/>
    <col min="10" max="10" width="13.25390625" style="13" customWidth="1"/>
    <col min="11" max="11" width="13.75390625" style="13" customWidth="1"/>
    <col min="12" max="12" width="9.00390625" style="13" customWidth="1"/>
    <col min="13" max="13" width="8.00390625" style="13" customWidth="1"/>
    <col min="14" max="14" width="8.375" style="13" customWidth="1"/>
    <col min="15" max="16384" width="9.125" style="13" customWidth="1"/>
  </cols>
  <sheetData>
    <row r="1" spans="1:9" ht="18.75">
      <c r="A1" s="105"/>
      <c r="B1" s="122"/>
      <c r="C1" s="105"/>
      <c r="D1" s="105"/>
      <c r="E1" s="105"/>
      <c r="F1" s="105"/>
      <c r="I1" s="105" t="s">
        <v>103</v>
      </c>
    </row>
    <row r="2" spans="1:9" ht="18.75">
      <c r="A2" s="105"/>
      <c r="B2" s="122"/>
      <c r="C2" s="105"/>
      <c r="D2" s="105"/>
      <c r="E2" s="105"/>
      <c r="F2" s="105"/>
      <c r="I2" s="105" t="s">
        <v>348</v>
      </c>
    </row>
    <row r="3" spans="1:9" ht="12" customHeight="1">
      <c r="A3" s="242" t="s">
        <v>131</v>
      </c>
      <c r="B3" s="242"/>
      <c r="C3" s="242"/>
      <c r="D3" s="242"/>
      <c r="E3" s="242"/>
      <c r="F3" s="242"/>
      <c r="G3" s="242"/>
      <c r="H3" s="242"/>
      <c r="I3" s="242"/>
    </row>
    <row r="4" spans="1:9" ht="18.75">
      <c r="A4" s="237" t="s">
        <v>431</v>
      </c>
      <c r="B4" s="237"/>
      <c r="C4" s="237"/>
      <c r="D4" s="237"/>
      <c r="E4" s="198">
        <v>2020</v>
      </c>
      <c r="F4" s="199" t="s">
        <v>430</v>
      </c>
      <c r="G4" s="194"/>
      <c r="H4" s="194"/>
      <c r="I4" s="194"/>
    </row>
    <row r="5" spans="1:9" ht="15.75" customHeight="1">
      <c r="A5" s="209" t="s">
        <v>335</v>
      </c>
      <c r="B5" s="209"/>
      <c r="C5" s="209"/>
      <c r="D5" s="209"/>
      <c r="E5" s="209"/>
      <c r="F5" s="209"/>
      <c r="G5" s="209"/>
      <c r="H5" s="209"/>
      <c r="I5" s="209"/>
    </row>
    <row r="6" spans="1:9" ht="12" customHeight="1">
      <c r="A6" s="209" t="s">
        <v>132</v>
      </c>
      <c r="B6" s="209"/>
      <c r="C6" s="209"/>
      <c r="D6" s="209"/>
      <c r="E6" s="209"/>
      <c r="F6" s="209"/>
      <c r="G6" s="209"/>
      <c r="H6" s="209"/>
      <c r="I6" s="209"/>
    </row>
    <row r="7" spans="1:9" ht="18.75" customHeight="1">
      <c r="A7" s="243" t="s">
        <v>308</v>
      </c>
      <c r="B7" s="243"/>
      <c r="C7" s="243"/>
      <c r="D7" s="243"/>
      <c r="E7" s="243"/>
      <c r="F7" s="243"/>
      <c r="G7" s="243"/>
      <c r="H7" s="243"/>
      <c r="I7" s="243"/>
    </row>
    <row r="8" spans="1:9" ht="22.5" customHeight="1">
      <c r="A8" s="244" t="s">
        <v>213</v>
      </c>
      <c r="B8" s="244"/>
      <c r="C8" s="244"/>
      <c r="D8" s="244"/>
      <c r="E8" s="244"/>
      <c r="F8" s="244"/>
      <c r="G8" s="244"/>
      <c r="H8" s="244"/>
      <c r="I8" s="244"/>
    </row>
    <row r="9" spans="1:9" ht="19.5" customHeight="1">
      <c r="A9" s="218" t="s">
        <v>212</v>
      </c>
      <c r="B9" s="218"/>
      <c r="C9" s="218"/>
      <c r="D9" s="218"/>
      <c r="E9" s="218"/>
      <c r="F9" s="218"/>
      <c r="G9" s="218"/>
      <c r="H9" s="218"/>
      <c r="I9" s="218"/>
    </row>
    <row r="10" spans="1:9" ht="21.75" customHeight="1">
      <c r="A10" s="245" t="s">
        <v>211</v>
      </c>
      <c r="B10" s="245"/>
      <c r="C10" s="245"/>
      <c r="D10" s="245"/>
      <c r="E10" s="245"/>
      <c r="F10" s="245"/>
      <c r="G10" s="245"/>
      <c r="H10" s="245"/>
      <c r="I10" s="245"/>
    </row>
    <row r="11" spans="1:9" ht="97.5" customHeight="1">
      <c r="A11" s="245" t="s">
        <v>427</v>
      </c>
      <c r="B11" s="245"/>
      <c r="C11" s="245"/>
      <c r="D11" s="245"/>
      <c r="E11" s="245"/>
      <c r="F11" s="245"/>
      <c r="G11" s="245"/>
      <c r="H11" s="245"/>
      <c r="I11" s="245"/>
    </row>
    <row r="12" spans="1:9" ht="15" customHeight="1">
      <c r="A12" s="109"/>
      <c r="B12" s="123"/>
      <c r="C12" s="109"/>
      <c r="D12" s="109"/>
      <c r="E12" s="109"/>
      <c r="F12" s="109"/>
      <c r="G12" s="109"/>
      <c r="H12" s="109"/>
      <c r="I12" s="109"/>
    </row>
    <row r="13" spans="1:9" ht="20.25" customHeight="1">
      <c r="A13" s="243" t="s">
        <v>309</v>
      </c>
      <c r="B13" s="243"/>
      <c r="C13" s="243"/>
      <c r="D13" s="243"/>
      <c r="E13" s="243"/>
      <c r="F13" s="243"/>
      <c r="G13" s="243"/>
      <c r="H13" s="243"/>
      <c r="I13" s="243"/>
    </row>
    <row r="14" ht="15.75" customHeight="1"/>
    <row r="15" spans="1:9" ht="18.75">
      <c r="A15" s="238" t="s">
        <v>133</v>
      </c>
      <c r="B15" s="238"/>
      <c r="C15" s="238"/>
      <c r="D15" s="238" t="s">
        <v>205</v>
      </c>
      <c r="E15" s="238"/>
      <c r="F15" s="238"/>
      <c r="G15" s="238"/>
      <c r="H15" s="238"/>
      <c r="I15" s="238"/>
    </row>
    <row r="16" spans="1:9" ht="18.75">
      <c r="A16" s="239">
        <v>1</v>
      </c>
      <c r="B16" s="240"/>
      <c r="C16" s="241"/>
      <c r="D16" s="239">
        <v>2</v>
      </c>
      <c r="E16" s="240"/>
      <c r="F16" s="240"/>
      <c r="G16" s="240"/>
      <c r="H16" s="240"/>
      <c r="I16" s="241"/>
    </row>
    <row r="17" spans="1:9" ht="18.75">
      <c r="A17" s="239" t="s">
        <v>604</v>
      </c>
      <c r="B17" s="240"/>
      <c r="C17" s="241"/>
      <c r="D17" s="239" t="s">
        <v>626</v>
      </c>
      <c r="E17" s="240"/>
      <c r="F17" s="240"/>
      <c r="G17" s="240"/>
      <c r="H17" s="240"/>
      <c r="I17" s="241"/>
    </row>
    <row r="18" spans="1:9" ht="17.25" customHeight="1">
      <c r="A18" s="246"/>
      <c r="B18" s="247"/>
      <c r="C18" s="246"/>
      <c r="D18" s="246"/>
      <c r="E18" s="246"/>
      <c r="F18" s="246"/>
      <c r="G18" s="246"/>
      <c r="H18" s="246"/>
      <c r="I18" s="246"/>
    </row>
    <row r="19" spans="1:9" ht="15.75" customHeight="1">
      <c r="A19" s="107"/>
      <c r="B19" s="125"/>
      <c r="C19" s="107"/>
      <c r="D19" s="107"/>
      <c r="E19" s="107"/>
      <c r="F19" s="107"/>
      <c r="G19" s="107"/>
      <c r="H19" s="107"/>
      <c r="I19" s="107"/>
    </row>
    <row r="20" spans="1:9" ht="19.5" customHeight="1">
      <c r="A20" s="243" t="s">
        <v>310</v>
      </c>
      <c r="B20" s="243"/>
      <c r="C20" s="243"/>
      <c r="D20" s="243"/>
      <c r="E20" s="243"/>
      <c r="F20" s="243"/>
      <c r="G20" s="243"/>
      <c r="H20" s="243"/>
      <c r="I20" s="243"/>
    </row>
    <row r="21" ht="17.25" customHeight="1">
      <c r="I21" s="110"/>
    </row>
    <row r="22" spans="1:9" ht="93.75" customHeight="1">
      <c r="A22" s="254" t="s">
        <v>403</v>
      </c>
      <c r="B22" s="258"/>
      <c r="C22" s="255"/>
      <c r="D22" s="226" t="s">
        <v>422</v>
      </c>
      <c r="E22" s="226"/>
      <c r="F22" s="254" t="s">
        <v>297</v>
      </c>
      <c r="G22" s="255"/>
      <c r="H22" s="254" t="s">
        <v>651</v>
      </c>
      <c r="I22" s="255"/>
    </row>
    <row r="23" spans="1:9" ht="94.5" customHeight="1">
      <c r="A23" s="256"/>
      <c r="B23" s="259"/>
      <c r="C23" s="257"/>
      <c r="D23" s="111" t="s">
        <v>295</v>
      </c>
      <c r="E23" s="111" t="s">
        <v>296</v>
      </c>
      <c r="F23" s="256"/>
      <c r="G23" s="257"/>
      <c r="H23" s="256"/>
      <c r="I23" s="257"/>
    </row>
    <row r="24" spans="1:9" ht="18.75" customHeight="1">
      <c r="A24" s="248">
        <v>1</v>
      </c>
      <c r="B24" s="250"/>
      <c r="C24" s="249"/>
      <c r="D24" s="50">
        <v>2</v>
      </c>
      <c r="E24" s="50">
        <v>3</v>
      </c>
      <c r="F24" s="248">
        <v>4</v>
      </c>
      <c r="G24" s="249"/>
      <c r="H24" s="248">
        <v>5</v>
      </c>
      <c r="I24" s="249"/>
    </row>
    <row r="25" spans="1:9" ht="18.75" customHeight="1">
      <c r="A25" s="251" t="s">
        <v>627</v>
      </c>
      <c r="B25" s="252"/>
      <c r="C25" s="253"/>
      <c r="D25" s="197">
        <v>0</v>
      </c>
      <c r="E25" s="197">
        <v>90.4</v>
      </c>
      <c r="F25" s="248">
        <v>0</v>
      </c>
      <c r="G25" s="249"/>
      <c r="H25" s="248">
        <v>90.4</v>
      </c>
      <c r="I25" s="249"/>
    </row>
    <row r="26" spans="1:9" ht="18.75" customHeight="1">
      <c r="A26" s="251" t="s">
        <v>628</v>
      </c>
      <c r="B26" s="252" t="s">
        <v>601</v>
      </c>
      <c r="C26" s="253" t="s">
        <v>601</v>
      </c>
      <c r="D26" s="197">
        <v>0</v>
      </c>
      <c r="E26" s="197">
        <v>9.4</v>
      </c>
      <c r="F26" s="248">
        <v>0</v>
      </c>
      <c r="G26" s="249" t="s">
        <v>601</v>
      </c>
      <c r="H26" s="248">
        <v>9.4</v>
      </c>
      <c r="I26" s="249" t="s">
        <v>601</v>
      </c>
    </row>
    <row r="27" spans="1:9" ht="18.75" customHeight="1">
      <c r="A27" s="251" t="s">
        <v>629</v>
      </c>
      <c r="B27" s="252" t="s">
        <v>601</v>
      </c>
      <c r="C27" s="253" t="s">
        <v>601</v>
      </c>
      <c r="D27" s="197">
        <v>0</v>
      </c>
      <c r="E27" s="197">
        <v>0.2</v>
      </c>
      <c r="F27" s="248">
        <v>0</v>
      </c>
      <c r="G27" s="249" t="s">
        <v>601</v>
      </c>
      <c r="H27" s="248">
        <v>0.2</v>
      </c>
      <c r="I27" s="249" t="s">
        <v>601</v>
      </c>
    </row>
    <row r="28" spans="1:9" ht="18.75" customHeight="1">
      <c r="A28" s="248" t="s">
        <v>620</v>
      </c>
      <c r="B28" s="250" t="s">
        <v>601</v>
      </c>
      <c r="C28" s="249" t="s">
        <v>601</v>
      </c>
      <c r="D28" s="197">
        <v>0</v>
      </c>
      <c r="E28" s="197">
        <v>0</v>
      </c>
      <c r="F28" s="248">
        <v>0</v>
      </c>
      <c r="G28" s="249" t="s">
        <v>601</v>
      </c>
      <c r="H28" s="248">
        <v>0</v>
      </c>
      <c r="I28" s="249" t="s">
        <v>601</v>
      </c>
    </row>
    <row r="29" spans="1:9" ht="15.75" customHeight="1">
      <c r="A29" s="239" t="s">
        <v>226</v>
      </c>
      <c r="B29" s="240"/>
      <c r="C29" s="241"/>
      <c r="D29" s="112">
        <v>100</v>
      </c>
      <c r="E29" s="112">
        <v>100</v>
      </c>
      <c r="F29" s="261">
        <v>0</v>
      </c>
      <c r="G29" s="262"/>
      <c r="H29" s="260">
        <v>100</v>
      </c>
      <c r="I29" s="260"/>
    </row>
    <row r="30" ht="12.75" customHeight="1"/>
    <row r="31" ht="12.75" customHeight="1"/>
    <row r="32" spans="1:9" ht="18.75" customHeight="1">
      <c r="A32" s="243" t="s">
        <v>311</v>
      </c>
      <c r="B32" s="243"/>
      <c r="C32" s="243"/>
      <c r="D32" s="243"/>
      <c r="E32" s="243"/>
      <c r="F32" s="243"/>
      <c r="G32" s="243"/>
      <c r="H32" s="243"/>
      <c r="I32" s="243"/>
    </row>
    <row r="33" ht="18" customHeight="1">
      <c r="I33" s="110"/>
    </row>
    <row r="34" spans="1:9" ht="91.5" customHeight="1">
      <c r="A34" s="50" t="s">
        <v>206</v>
      </c>
      <c r="B34" s="227" t="s">
        <v>289</v>
      </c>
      <c r="C34" s="227"/>
      <c r="D34" s="50" t="s">
        <v>231</v>
      </c>
      <c r="E34" s="50" t="s">
        <v>232</v>
      </c>
      <c r="F34" s="50" t="s">
        <v>227</v>
      </c>
      <c r="G34" s="50" t="s">
        <v>336</v>
      </c>
      <c r="H34" s="227" t="s">
        <v>134</v>
      </c>
      <c r="I34" s="263"/>
    </row>
    <row r="35" spans="1:9" s="107" customFormat="1" ht="18.75" customHeight="1">
      <c r="A35" s="17">
        <v>1</v>
      </c>
      <c r="B35" s="238">
        <v>2</v>
      </c>
      <c r="C35" s="238"/>
      <c r="D35" s="17">
        <v>3</v>
      </c>
      <c r="E35" s="17">
        <v>4</v>
      </c>
      <c r="F35" s="17">
        <v>5</v>
      </c>
      <c r="G35" s="17">
        <v>6</v>
      </c>
      <c r="H35" s="238">
        <v>7</v>
      </c>
      <c r="I35" s="238"/>
    </row>
    <row r="36" spans="1:9" ht="13.5" customHeight="1">
      <c r="A36" s="17" t="s">
        <v>601</v>
      </c>
      <c r="B36" s="239" t="s">
        <v>601</v>
      </c>
      <c r="C36" s="241"/>
      <c r="D36" s="17">
        <v>0</v>
      </c>
      <c r="E36" s="200">
        <v>0</v>
      </c>
      <c r="F36" s="17" t="s">
        <v>601</v>
      </c>
      <c r="G36" s="17">
        <v>0</v>
      </c>
      <c r="H36" s="239">
        <v>0</v>
      </c>
      <c r="I36" s="241"/>
    </row>
    <row r="37" spans="1:9" ht="13.5" customHeight="1">
      <c r="A37" s="17" t="s">
        <v>180</v>
      </c>
      <c r="B37" s="260" t="s">
        <v>135</v>
      </c>
      <c r="C37" s="260"/>
      <c r="D37" s="47" t="s">
        <v>135</v>
      </c>
      <c r="E37" s="47" t="s">
        <v>135</v>
      </c>
      <c r="F37" s="46" t="s">
        <v>601</v>
      </c>
      <c r="G37" s="46">
        <v>0</v>
      </c>
      <c r="H37" s="238">
        <v>0</v>
      </c>
      <c r="I37" s="238"/>
    </row>
    <row r="38" ht="18.75" customHeight="1"/>
    <row r="39" ht="13.5" customHeight="1"/>
    <row r="40" ht="15" customHeight="1">
      <c r="I40" s="105"/>
    </row>
    <row r="41" spans="1:9" ht="16.5" customHeight="1">
      <c r="A41" s="243" t="s">
        <v>312</v>
      </c>
      <c r="B41" s="243"/>
      <c r="C41" s="243"/>
      <c r="D41" s="243"/>
      <c r="E41" s="243"/>
      <c r="F41" s="243"/>
      <c r="G41" s="243"/>
      <c r="H41" s="243"/>
      <c r="I41" s="243"/>
    </row>
    <row r="42" spans="1:9" ht="12.75" customHeight="1">
      <c r="A42" s="44"/>
      <c r="B42" s="126"/>
      <c r="C42" s="44"/>
      <c r="D42" s="44"/>
      <c r="E42" s="44"/>
      <c r="F42" s="44"/>
      <c r="G42" s="44"/>
      <c r="H42" s="44"/>
      <c r="I42" s="113"/>
    </row>
    <row r="43" spans="1:9" ht="73.5" customHeight="1">
      <c r="A43" s="49" t="s">
        <v>230</v>
      </c>
      <c r="B43" s="227" t="s">
        <v>233</v>
      </c>
      <c r="C43" s="227"/>
      <c r="D43" s="227" t="s">
        <v>234</v>
      </c>
      <c r="E43" s="227"/>
      <c r="F43" s="227" t="s">
        <v>235</v>
      </c>
      <c r="G43" s="227"/>
      <c r="H43" s="227" t="s">
        <v>416</v>
      </c>
      <c r="I43" s="227"/>
    </row>
    <row r="44" spans="1:9" ht="12.75" customHeight="1">
      <c r="A44" s="49">
        <v>1</v>
      </c>
      <c r="B44" s="248">
        <v>2</v>
      </c>
      <c r="C44" s="249"/>
      <c r="D44" s="248">
        <v>3</v>
      </c>
      <c r="E44" s="249"/>
      <c r="F44" s="248">
        <v>4</v>
      </c>
      <c r="G44" s="249"/>
      <c r="H44" s="248">
        <v>5</v>
      </c>
      <c r="I44" s="249"/>
    </row>
    <row r="45" spans="1:9" ht="33" customHeight="1">
      <c r="A45" s="53" t="s">
        <v>208</v>
      </c>
      <c r="B45" s="248"/>
      <c r="C45" s="249"/>
      <c r="D45" s="248"/>
      <c r="E45" s="249"/>
      <c r="F45" s="239"/>
      <c r="G45" s="241"/>
      <c r="H45" s="239"/>
      <c r="I45" s="241"/>
    </row>
    <row r="46" spans="1:9" ht="15" customHeight="1">
      <c r="A46" s="53" t="s">
        <v>404</v>
      </c>
      <c r="B46" s="264">
        <v>0</v>
      </c>
      <c r="C46" s="265"/>
      <c r="D46" s="264">
        <v>0</v>
      </c>
      <c r="E46" s="265"/>
      <c r="F46" s="239">
        <v>0</v>
      </c>
      <c r="G46" s="241"/>
      <c r="H46" s="239">
        <v>0</v>
      </c>
      <c r="I46" s="241"/>
    </row>
    <row r="47" spans="1:9" ht="17.25" customHeight="1">
      <c r="A47" s="53" t="s">
        <v>601</v>
      </c>
      <c r="B47" s="264">
        <v>0</v>
      </c>
      <c r="C47" s="265"/>
      <c r="D47" s="264">
        <v>0</v>
      </c>
      <c r="E47" s="265"/>
      <c r="F47" s="239">
        <v>0</v>
      </c>
      <c r="G47" s="241"/>
      <c r="H47" s="239">
        <v>0</v>
      </c>
      <c r="I47" s="241"/>
    </row>
    <row r="48" spans="1:9" ht="32.25" customHeight="1">
      <c r="A48" s="53" t="s">
        <v>209</v>
      </c>
      <c r="B48" s="264"/>
      <c r="C48" s="265"/>
      <c r="D48" s="264"/>
      <c r="E48" s="265"/>
      <c r="F48" s="239"/>
      <c r="G48" s="241"/>
      <c r="H48" s="239"/>
      <c r="I48" s="241"/>
    </row>
    <row r="49" spans="1:9" ht="15" customHeight="1">
      <c r="A49" s="53" t="s">
        <v>404</v>
      </c>
      <c r="B49" s="264">
        <v>0</v>
      </c>
      <c r="C49" s="265"/>
      <c r="D49" s="264">
        <v>0</v>
      </c>
      <c r="E49" s="265"/>
      <c r="F49" s="239">
        <v>0</v>
      </c>
      <c r="G49" s="241"/>
      <c r="H49" s="239">
        <v>0</v>
      </c>
      <c r="I49" s="241"/>
    </row>
    <row r="50" spans="1:9" ht="15" customHeight="1">
      <c r="A50" s="53" t="s">
        <v>601</v>
      </c>
      <c r="B50" s="264">
        <v>0</v>
      </c>
      <c r="C50" s="265"/>
      <c r="D50" s="264">
        <v>0</v>
      </c>
      <c r="E50" s="265"/>
      <c r="F50" s="239">
        <v>0</v>
      </c>
      <c r="G50" s="241"/>
      <c r="H50" s="239">
        <v>0</v>
      </c>
      <c r="I50" s="241"/>
    </row>
    <row r="51" spans="1:9" ht="32.25" customHeight="1">
      <c r="A51" s="53" t="s">
        <v>210</v>
      </c>
      <c r="B51" s="264"/>
      <c r="C51" s="265"/>
      <c r="D51" s="264"/>
      <c r="E51" s="265"/>
      <c r="F51" s="239"/>
      <c r="G51" s="241"/>
      <c r="H51" s="239"/>
      <c r="I51" s="241"/>
    </row>
    <row r="52" spans="1:9" s="32" customFormat="1" ht="15" customHeight="1">
      <c r="A52" s="53" t="s">
        <v>404</v>
      </c>
      <c r="B52" s="264">
        <v>0</v>
      </c>
      <c r="C52" s="265"/>
      <c r="D52" s="264">
        <v>0</v>
      </c>
      <c r="E52" s="265"/>
      <c r="F52" s="239">
        <v>0</v>
      </c>
      <c r="G52" s="241"/>
      <c r="H52" s="239">
        <v>0</v>
      </c>
      <c r="I52" s="241"/>
    </row>
    <row r="53" spans="1:9" ht="15" customHeight="1">
      <c r="A53" s="53" t="s">
        <v>601</v>
      </c>
      <c r="B53" s="264">
        <v>0</v>
      </c>
      <c r="C53" s="265"/>
      <c r="D53" s="264">
        <v>0</v>
      </c>
      <c r="E53" s="265"/>
      <c r="F53" s="239">
        <v>0</v>
      </c>
      <c r="G53" s="241"/>
      <c r="H53" s="239">
        <v>0</v>
      </c>
      <c r="I53" s="241"/>
    </row>
    <row r="54" spans="1:9" ht="19.5" customHeight="1">
      <c r="A54" s="49" t="s">
        <v>180</v>
      </c>
      <c r="B54" s="268">
        <v>0</v>
      </c>
      <c r="C54" s="269"/>
      <c r="D54" s="268">
        <v>0</v>
      </c>
      <c r="E54" s="269"/>
      <c r="F54" s="261">
        <v>0</v>
      </c>
      <c r="G54" s="262"/>
      <c r="H54" s="261">
        <v>0</v>
      </c>
      <c r="I54" s="262"/>
    </row>
    <row r="55" ht="15" customHeight="1"/>
    <row r="56" ht="15" customHeight="1"/>
    <row r="57" ht="16.5" customHeight="1"/>
    <row r="58" spans="1:9" ht="18.75" customHeight="1">
      <c r="A58" s="243" t="s">
        <v>313</v>
      </c>
      <c r="B58" s="243"/>
      <c r="C58" s="243"/>
      <c r="D58" s="243"/>
      <c r="E58" s="243"/>
      <c r="F58" s="243"/>
      <c r="G58" s="243"/>
      <c r="H58" s="243"/>
      <c r="I58" s="243"/>
    </row>
    <row r="59" spans="1:9" ht="13.5" customHeight="1">
      <c r="A59" s="2"/>
      <c r="B59" s="127"/>
      <c r="C59" s="2"/>
      <c r="D59" s="2"/>
      <c r="E59" s="2"/>
      <c r="F59" s="2"/>
      <c r="G59" s="2"/>
      <c r="H59" s="2"/>
      <c r="I59" s="113"/>
    </row>
    <row r="60" spans="1:9" ht="75" customHeight="1">
      <c r="A60" s="114"/>
      <c r="B60" s="128" t="s">
        <v>0</v>
      </c>
      <c r="C60" s="50" t="s">
        <v>115</v>
      </c>
      <c r="D60" s="50" t="s">
        <v>207</v>
      </c>
      <c r="E60" s="50" t="s">
        <v>243</v>
      </c>
      <c r="F60" s="227" t="s">
        <v>287</v>
      </c>
      <c r="G60" s="227"/>
      <c r="H60" s="227"/>
      <c r="I60" s="227"/>
    </row>
    <row r="61" spans="1:9" ht="18.75" customHeight="1">
      <c r="A61" s="17">
        <v>1</v>
      </c>
      <c r="B61" s="128">
        <v>2</v>
      </c>
      <c r="C61" s="50">
        <v>3</v>
      </c>
      <c r="D61" s="50">
        <v>4</v>
      </c>
      <c r="E61" s="50">
        <v>5</v>
      </c>
      <c r="F61" s="227">
        <v>6</v>
      </c>
      <c r="G61" s="227"/>
      <c r="H61" s="227"/>
      <c r="I61" s="227"/>
    </row>
    <row r="62" spans="1:9" ht="37.5" customHeight="1">
      <c r="A62" s="117" t="s">
        <v>384</v>
      </c>
      <c r="B62" s="129" t="s">
        <v>29</v>
      </c>
      <c r="C62" s="115">
        <v>0</v>
      </c>
      <c r="D62" s="115">
        <v>0</v>
      </c>
      <c r="E62" s="115">
        <v>0</v>
      </c>
      <c r="F62" s="266" t="s">
        <v>601</v>
      </c>
      <c r="G62" s="266"/>
      <c r="H62" s="267"/>
      <c r="I62" s="266"/>
    </row>
    <row r="63" spans="1:9" ht="37.5" customHeight="1">
      <c r="A63" s="117" t="s">
        <v>601</v>
      </c>
      <c r="B63" s="129" t="s">
        <v>601</v>
      </c>
      <c r="C63" s="115">
        <v>0</v>
      </c>
      <c r="D63" s="115">
        <v>0</v>
      </c>
      <c r="E63" s="115">
        <v>0</v>
      </c>
      <c r="F63" s="266" t="s">
        <v>601</v>
      </c>
      <c r="G63" s="266" t="s">
        <v>601</v>
      </c>
      <c r="H63" s="267" t="s">
        <v>601</v>
      </c>
      <c r="I63" s="266" t="s">
        <v>601</v>
      </c>
    </row>
    <row r="64" spans="1:9" ht="37.5" customHeight="1">
      <c r="A64" s="117" t="s">
        <v>405</v>
      </c>
      <c r="B64" s="129" t="s">
        <v>64</v>
      </c>
      <c r="C64" s="115">
        <v>0</v>
      </c>
      <c r="D64" s="115">
        <v>0</v>
      </c>
      <c r="E64" s="115">
        <v>0</v>
      </c>
      <c r="F64" s="266" t="s">
        <v>601</v>
      </c>
      <c r="G64" s="266"/>
      <c r="H64" s="267"/>
      <c r="I64" s="266"/>
    </row>
    <row r="65" spans="1:9" ht="18.75" customHeight="1">
      <c r="A65" s="117" t="s">
        <v>480</v>
      </c>
      <c r="B65" s="129" t="s">
        <v>479</v>
      </c>
      <c r="C65" s="115">
        <v>0</v>
      </c>
      <c r="D65" s="115">
        <v>0</v>
      </c>
      <c r="E65" s="115">
        <v>0</v>
      </c>
      <c r="F65" s="266" t="s">
        <v>601</v>
      </c>
      <c r="G65" s="266"/>
      <c r="H65" s="267"/>
      <c r="I65" s="266"/>
    </row>
    <row r="66" spans="1:9" ht="37.5" customHeight="1">
      <c r="A66" s="117" t="s">
        <v>387</v>
      </c>
      <c r="B66" s="130" t="s">
        <v>66</v>
      </c>
      <c r="C66" s="115">
        <v>0</v>
      </c>
      <c r="D66" s="115">
        <v>0</v>
      </c>
      <c r="E66" s="115">
        <v>151.4</v>
      </c>
      <c r="F66" s="266" t="s">
        <v>601</v>
      </c>
      <c r="G66" s="266"/>
      <c r="H66" s="267"/>
      <c r="I66" s="266"/>
    </row>
    <row r="67" spans="1:9" ht="37.5" customHeight="1">
      <c r="A67" s="117" t="s">
        <v>492</v>
      </c>
      <c r="B67" s="130" t="s">
        <v>481</v>
      </c>
      <c r="C67" s="115">
        <v>0</v>
      </c>
      <c r="D67" s="115">
        <v>0</v>
      </c>
      <c r="E67" s="115">
        <v>5</v>
      </c>
      <c r="F67" s="266" t="s">
        <v>621</v>
      </c>
      <c r="G67" s="266"/>
      <c r="H67" s="267"/>
      <c r="I67" s="266"/>
    </row>
    <row r="68" spans="1:9" ht="37.5" customHeight="1">
      <c r="A68" s="117" t="s">
        <v>493</v>
      </c>
      <c r="B68" s="130" t="s">
        <v>482</v>
      </c>
      <c r="C68" s="115">
        <v>0</v>
      </c>
      <c r="D68" s="115">
        <v>0</v>
      </c>
      <c r="E68" s="115">
        <v>0</v>
      </c>
      <c r="F68" s="266" t="s">
        <v>601</v>
      </c>
      <c r="G68" s="266"/>
      <c r="H68" s="267"/>
      <c r="I68" s="266"/>
    </row>
    <row r="69" spans="1:9" ht="37.5" customHeight="1">
      <c r="A69" s="117" t="s">
        <v>494</v>
      </c>
      <c r="B69" s="130" t="s">
        <v>483</v>
      </c>
      <c r="C69" s="115">
        <v>0</v>
      </c>
      <c r="D69" s="115">
        <v>0</v>
      </c>
      <c r="E69" s="115">
        <v>0</v>
      </c>
      <c r="F69" s="266" t="s">
        <v>601</v>
      </c>
      <c r="G69" s="266"/>
      <c r="H69" s="267"/>
      <c r="I69" s="266"/>
    </row>
    <row r="70" spans="1:9" ht="37.5" customHeight="1">
      <c r="A70" s="117" t="s">
        <v>495</v>
      </c>
      <c r="B70" s="130" t="s">
        <v>484</v>
      </c>
      <c r="C70" s="115">
        <v>0</v>
      </c>
      <c r="D70" s="115">
        <v>0</v>
      </c>
      <c r="E70" s="115">
        <v>84</v>
      </c>
      <c r="F70" s="266" t="s">
        <v>622</v>
      </c>
      <c r="G70" s="266"/>
      <c r="H70" s="267"/>
      <c r="I70" s="266"/>
    </row>
    <row r="71" spans="1:9" ht="75" customHeight="1">
      <c r="A71" s="117" t="s">
        <v>496</v>
      </c>
      <c r="B71" s="130" t="s">
        <v>485</v>
      </c>
      <c r="C71" s="115">
        <v>0</v>
      </c>
      <c r="D71" s="115">
        <v>0</v>
      </c>
      <c r="E71" s="115">
        <v>58</v>
      </c>
      <c r="F71" s="266" t="s">
        <v>623</v>
      </c>
      <c r="G71" s="266"/>
      <c r="H71" s="267"/>
      <c r="I71" s="266"/>
    </row>
    <row r="72" spans="1:9" ht="37.5" customHeight="1">
      <c r="A72" s="117" t="s">
        <v>497</v>
      </c>
      <c r="B72" s="130" t="s">
        <v>486</v>
      </c>
      <c r="C72" s="115">
        <v>0</v>
      </c>
      <c r="D72" s="115">
        <v>0</v>
      </c>
      <c r="E72" s="115">
        <v>0</v>
      </c>
      <c r="F72" s="266" t="s">
        <v>601</v>
      </c>
      <c r="G72" s="266"/>
      <c r="H72" s="267"/>
      <c r="I72" s="266"/>
    </row>
    <row r="73" spans="1:9" ht="37.5" customHeight="1">
      <c r="A73" s="117" t="s">
        <v>498</v>
      </c>
      <c r="B73" s="130" t="s">
        <v>487</v>
      </c>
      <c r="C73" s="115">
        <v>0</v>
      </c>
      <c r="D73" s="115">
        <v>0</v>
      </c>
      <c r="E73" s="115">
        <v>0</v>
      </c>
      <c r="F73" s="266" t="s">
        <v>601</v>
      </c>
      <c r="G73" s="266"/>
      <c r="H73" s="267"/>
      <c r="I73" s="266"/>
    </row>
    <row r="74" spans="1:9" ht="37.5" customHeight="1">
      <c r="A74" s="117" t="s">
        <v>499</v>
      </c>
      <c r="B74" s="130" t="s">
        <v>488</v>
      </c>
      <c r="C74" s="115">
        <v>0</v>
      </c>
      <c r="D74" s="115">
        <v>0</v>
      </c>
      <c r="E74" s="115">
        <v>0</v>
      </c>
      <c r="F74" s="266" t="s">
        <v>601</v>
      </c>
      <c r="G74" s="266"/>
      <c r="H74" s="267"/>
      <c r="I74" s="266"/>
    </row>
    <row r="75" spans="1:9" ht="37.5" customHeight="1">
      <c r="A75" s="117" t="s">
        <v>500</v>
      </c>
      <c r="B75" s="130" t="s">
        <v>489</v>
      </c>
      <c r="C75" s="115">
        <v>0</v>
      </c>
      <c r="D75" s="115">
        <v>0</v>
      </c>
      <c r="E75" s="115">
        <v>0</v>
      </c>
      <c r="F75" s="266" t="s">
        <v>601</v>
      </c>
      <c r="G75" s="266"/>
      <c r="H75" s="267"/>
      <c r="I75" s="266"/>
    </row>
    <row r="76" spans="1:9" ht="37.5" customHeight="1">
      <c r="A76" s="117" t="s">
        <v>501</v>
      </c>
      <c r="B76" s="130" t="s">
        <v>490</v>
      </c>
      <c r="C76" s="115">
        <v>0</v>
      </c>
      <c r="D76" s="115">
        <v>0</v>
      </c>
      <c r="E76" s="115">
        <v>0</v>
      </c>
      <c r="F76" s="266" t="s">
        <v>601</v>
      </c>
      <c r="G76" s="266"/>
      <c r="H76" s="267"/>
      <c r="I76" s="266"/>
    </row>
    <row r="77" spans="1:9" ht="18.75" customHeight="1">
      <c r="A77" s="117" t="s">
        <v>502</v>
      </c>
      <c r="B77" s="130" t="s">
        <v>491</v>
      </c>
      <c r="C77" s="115">
        <v>0</v>
      </c>
      <c r="D77" s="115">
        <v>0</v>
      </c>
      <c r="E77" s="115">
        <v>4.4</v>
      </c>
      <c r="F77" s="266" t="s">
        <v>624</v>
      </c>
      <c r="G77" s="266"/>
      <c r="H77" s="267"/>
      <c r="I77" s="266"/>
    </row>
    <row r="78" spans="1:9" ht="20.25" customHeight="1">
      <c r="A78" s="117" t="s">
        <v>137</v>
      </c>
      <c r="B78" s="130" t="s">
        <v>67</v>
      </c>
      <c r="C78" s="115">
        <v>0</v>
      </c>
      <c r="D78" s="115">
        <v>0</v>
      </c>
      <c r="E78" s="115">
        <v>0</v>
      </c>
      <c r="F78" s="266" t="s">
        <v>601</v>
      </c>
      <c r="G78" s="266"/>
      <c r="H78" s="267"/>
      <c r="I78" s="266"/>
    </row>
    <row r="79" spans="1:9" ht="37.5" customHeight="1">
      <c r="A79" s="117" t="s">
        <v>601</v>
      </c>
      <c r="B79" s="130" t="s">
        <v>601</v>
      </c>
      <c r="C79" s="115">
        <v>0</v>
      </c>
      <c r="D79" s="115">
        <v>0</v>
      </c>
      <c r="E79" s="115">
        <v>0</v>
      </c>
      <c r="F79" s="266" t="s">
        <v>601</v>
      </c>
      <c r="G79" s="266" t="s">
        <v>601</v>
      </c>
      <c r="H79" s="267" t="s">
        <v>601</v>
      </c>
      <c r="I79" s="266" t="s">
        <v>601</v>
      </c>
    </row>
    <row r="80" spans="1:9" ht="37.5" customHeight="1">
      <c r="A80" s="203" t="s">
        <v>389</v>
      </c>
      <c r="B80" s="130" t="s">
        <v>68</v>
      </c>
      <c r="C80" s="115">
        <v>0</v>
      </c>
      <c r="D80" s="115">
        <v>0</v>
      </c>
      <c r="E80" s="115">
        <v>0</v>
      </c>
      <c r="F80" s="266" t="s">
        <v>601</v>
      </c>
      <c r="G80" s="266"/>
      <c r="H80" s="267"/>
      <c r="I80" s="266"/>
    </row>
    <row r="81" spans="1:9" ht="37.5" customHeight="1">
      <c r="A81" s="203" t="s">
        <v>598</v>
      </c>
      <c r="B81" s="130" t="s">
        <v>595</v>
      </c>
      <c r="C81" s="115">
        <v>0</v>
      </c>
      <c r="D81" s="115">
        <v>0</v>
      </c>
      <c r="E81" s="115">
        <v>0</v>
      </c>
      <c r="F81" s="266" t="s">
        <v>601</v>
      </c>
      <c r="G81" s="266"/>
      <c r="H81" s="267"/>
      <c r="I81" s="266"/>
    </row>
    <row r="82" spans="1:9" ht="56.25" customHeight="1">
      <c r="A82" s="203" t="s">
        <v>599</v>
      </c>
      <c r="B82" s="130" t="s">
        <v>596</v>
      </c>
      <c r="C82" s="115">
        <v>0</v>
      </c>
      <c r="D82" s="115">
        <v>0</v>
      </c>
      <c r="E82" s="115">
        <v>0</v>
      </c>
      <c r="F82" s="266" t="s">
        <v>601</v>
      </c>
      <c r="G82" s="266"/>
      <c r="H82" s="267"/>
      <c r="I82" s="266"/>
    </row>
    <row r="83" spans="1:9" ht="18.75" customHeight="1">
      <c r="A83" s="203" t="s">
        <v>600</v>
      </c>
      <c r="B83" s="130" t="s">
        <v>597</v>
      </c>
      <c r="C83" s="115">
        <v>0</v>
      </c>
      <c r="D83" s="115">
        <v>0</v>
      </c>
      <c r="E83" s="115">
        <v>0</v>
      </c>
      <c r="F83" s="266" t="s">
        <v>601</v>
      </c>
      <c r="G83" s="266"/>
      <c r="H83" s="267"/>
      <c r="I83" s="266"/>
    </row>
    <row r="84" spans="1:9" ht="18.75" customHeight="1">
      <c r="A84" s="117" t="s">
        <v>390</v>
      </c>
      <c r="B84" s="130" t="s">
        <v>9</v>
      </c>
      <c r="C84" s="115">
        <v>0</v>
      </c>
      <c r="D84" s="115">
        <v>0</v>
      </c>
      <c r="E84" s="115">
        <v>6355.9</v>
      </c>
      <c r="F84" s="266" t="s">
        <v>601</v>
      </c>
      <c r="G84" s="266"/>
      <c r="H84" s="267"/>
      <c r="I84" s="266"/>
    </row>
    <row r="85" spans="1:9" ht="37.5" customHeight="1">
      <c r="A85" s="117" t="s">
        <v>507</v>
      </c>
      <c r="B85" s="130" t="s">
        <v>503</v>
      </c>
      <c r="C85" s="115">
        <v>0</v>
      </c>
      <c r="D85" s="115">
        <v>0</v>
      </c>
      <c r="E85" s="115">
        <v>0</v>
      </c>
      <c r="F85" s="266" t="s">
        <v>601</v>
      </c>
      <c r="G85" s="266"/>
      <c r="H85" s="267"/>
      <c r="I85" s="266"/>
    </row>
    <row r="86" spans="1:9" ht="37.5" customHeight="1">
      <c r="A86" s="117" t="s">
        <v>508</v>
      </c>
      <c r="B86" s="130" t="s">
        <v>504</v>
      </c>
      <c r="C86" s="115">
        <v>0</v>
      </c>
      <c r="D86" s="115">
        <v>0</v>
      </c>
      <c r="E86" s="115">
        <v>0</v>
      </c>
      <c r="F86" s="266" t="s">
        <v>601</v>
      </c>
      <c r="G86" s="266"/>
      <c r="H86" s="267"/>
      <c r="I86" s="266"/>
    </row>
    <row r="87" spans="1:9" ht="37.5" customHeight="1">
      <c r="A87" s="117" t="s">
        <v>509</v>
      </c>
      <c r="B87" s="130" t="s">
        <v>505</v>
      </c>
      <c r="C87" s="115">
        <v>0</v>
      </c>
      <c r="D87" s="115">
        <v>0</v>
      </c>
      <c r="E87" s="115">
        <v>0</v>
      </c>
      <c r="F87" s="266" t="s">
        <v>601</v>
      </c>
      <c r="G87" s="266"/>
      <c r="H87" s="267"/>
      <c r="I87" s="266"/>
    </row>
    <row r="88" spans="1:9" ht="18.75" customHeight="1">
      <c r="A88" s="117" t="s">
        <v>510</v>
      </c>
      <c r="B88" s="130" t="s">
        <v>506</v>
      </c>
      <c r="C88" s="115">
        <v>0</v>
      </c>
      <c r="D88" s="115">
        <v>0</v>
      </c>
      <c r="E88" s="115">
        <v>6355.9</v>
      </c>
      <c r="F88" s="266" t="s">
        <v>625</v>
      </c>
      <c r="G88" s="266"/>
      <c r="H88" s="267"/>
      <c r="I88" s="266"/>
    </row>
    <row r="89" spans="1:9" ht="93" customHeight="1">
      <c r="A89" s="191" t="s">
        <v>174</v>
      </c>
      <c r="B89" s="130" t="s">
        <v>39</v>
      </c>
      <c r="C89" s="115">
        <v>0</v>
      </c>
      <c r="D89" s="115">
        <v>0</v>
      </c>
      <c r="E89" s="115">
        <v>0</v>
      </c>
      <c r="F89" s="267" t="s">
        <v>601</v>
      </c>
      <c r="G89" s="270"/>
      <c r="H89" s="270"/>
      <c r="I89" s="271"/>
    </row>
    <row r="90" spans="1:9" ht="57.75" customHeight="1">
      <c r="A90" s="192" t="s">
        <v>418</v>
      </c>
      <c r="B90" s="131" t="s">
        <v>41</v>
      </c>
      <c r="C90" s="115">
        <v>0</v>
      </c>
      <c r="D90" s="115">
        <v>0</v>
      </c>
      <c r="E90" s="115">
        <v>0</v>
      </c>
      <c r="F90" s="267" t="s">
        <v>601</v>
      </c>
      <c r="G90" s="270"/>
      <c r="H90" s="270"/>
      <c r="I90" s="271"/>
    </row>
    <row r="91" spans="1:9" ht="37.5" customHeight="1">
      <c r="A91" s="53" t="s">
        <v>236</v>
      </c>
      <c r="B91" s="132" t="s">
        <v>152</v>
      </c>
      <c r="C91" s="115">
        <v>0</v>
      </c>
      <c r="D91" s="115">
        <v>0</v>
      </c>
      <c r="E91" s="115">
        <v>0</v>
      </c>
      <c r="F91" s="266" t="s">
        <v>601</v>
      </c>
      <c r="G91" s="266"/>
      <c r="H91" s="267"/>
      <c r="I91" s="266"/>
    </row>
    <row r="92" spans="1:9" ht="18.75" customHeight="1">
      <c r="A92" s="53" t="s">
        <v>203</v>
      </c>
      <c r="B92" s="132" t="s">
        <v>153</v>
      </c>
      <c r="C92" s="115">
        <v>0</v>
      </c>
      <c r="D92" s="115">
        <v>0</v>
      </c>
      <c r="E92" s="115">
        <v>0</v>
      </c>
      <c r="F92" s="266" t="s">
        <v>601</v>
      </c>
      <c r="G92" s="266"/>
      <c r="H92" s="267"/>
      <c r="I92" s="266"/>
    </row>
    <row r="93" spans="1:9" ht="18.75" customHeight="1">
      <c r="A93" s="190" t="s">
        <v>202</v>
      </c>
      <c r="B93" s="133" t="s">
        <v>185</v>
      </c>
      <c r="C93" s="115">
        <v>0</v>
      </c>
      <c r="D93" s="115">
        <v>0</v>
      </c>
      <c r="E93" s="115">
        <v>0</v>
      </c>
      <c r="F93" s="266" t="s">
        <v>601</v>
      </c>
      <c r="G93" s="266"/>
      <c r="H93" s="267"/>
      <c r="I93" s="266"/>
    </row>
    <row r="94" spans="1:9" ht="18.75" customHeight="1">
      <c r="A94" s="117" t="s">
        <v>140</v>
      </c>
      <c r="B94" s="134" t="s">
        <v>186</v>
      </c>
      <c r="C94" s="115">
        <v>0</v>
      </c>
      <c r="D94" s="115">
        <v>0</v>
      </c>
      <c r="E94" s="115">
        <v>0</v>
      </c>
      <c r="F94" s="266" t="s">
        <v>601</v>
      </c>
      <c r="G94" s="266"/>
      <c r="H94" s="267"/>
      <c r="I94" s="266"/>
    </row>
    <row r="95" spans="1:9" ht="19.5" customHeight="1">
      <c r="A95" s="70" t="s">
        <v>141</v>
      </c>
      <c r="B95" s="133" t="s">
        <v>187</v>
      </c>
      <c r="C95" s="115">
        <v>0</v>
      </c>
      <c r="D95" s="115">
        <v>0</v>
      </c>
      <c r="E95" s="115">
        <v>0</v>
      </c>
      <c r="F95" s="266" t="s">
        <v>601</v>
      </c>
      <c r="G95" s="266"/>
      <c r="H95" s="267"/>
      <c r="I95" s="266"/>
    </row>
    <row r="96" spans="1:9" ht="36" customHeight="1">
      <c r="A96" s="117" t="s">
        <v>201</v>
      </c>
      <c r="B96" s="134" t="s">
        <v>258</v>
      </c>
      <c r="C96" s="115">
        <v>0</v>
      </c>
      <c r="D96" s="115">
        <v>0</v>
      </c>
      <c r="E96" s="115">
        <v>0</v>
      </c>
      <c r="F96" s="266" t="s">
        <v>601</v>
      </c>
      <c r="G96" s="266"/>
      <c r="H96" s="267"/>
      <c r="I96" s="266"/>
    </row>
    <row r="97" spans="1:9" ht="16.5" customHeight="1">
      <c r="A97" s="117" t="s">
        <v>406</v>
      </c>
      <c r="B97" s="134" t="s">
        <v>259</v>
      </c>
      <c r="C97" s="115">
        <v>0</v>
      </c>
      <c r="D97" s="115">
        <v>0</v>
      </c>
      <c r="E97" s="115">
        <v>0</v>
      </c>
      <c r="F97" s="267" t="s">
        <v>601</v>
      </c>
      <c r="G97" s="270"/>
      <c r="H97" s="270"/>
      <c r="I97" s="271"/>
    </row>
    <row r="98" spans="1:9" ht="16.5" customHeight="1">
      <c r="A98" s="191" t="s">
        <v>522</v>
      </c>
      <c r="B98" s="134" t="s">
        <v>511</v>
      </c>
      <c r="C98" s="115">
        <v>0</v>
      </c>
      <c r="D98" s="115">
        <v>0</v>
      </c>
      <c r="E98" s="115">
        <v>0</v>
      </c>
      <c r="F98" s="267" t="s">
        <v>601</v>
      </c>
      <c r="G98" s="270"/>
      <c r="H98" s="270"/>
      <c r="I98" s="271"/>
    </row>
    <row r="99" spans="1:9" ht="16.5" customHeight="1">
      <c r="A99" s="191" t="s">
        <v>523</v>
      </c>
      <c r="B99" s="134" t="s">
        <v>512</v>
      </c>
      <c r="C99" s="115">
        <v>0</v>
      </c>
      <c r="D99" s="115">
        <v>0</v>
      </c>
      <c r="E99" s="115">
        <v>0</v>
      </c>
      <c r="F99" s="267" t="s">
        <v>601</v>
      </c>
      <c r="G99" s="270"/>
      <c r="H99" s="270"/>
      <c r="I99" s="271"/>
    </row>
    <row r="100" spans="1:9" ht="55.5" customHeight="1">
      <c r="A100" s="191" t="s">
        <v>524</v>
      </c>
      <c r="B100" s="130" t="s">
        <v>513</v>
      </c>
      <c r="C100" s="115">
        <v>0</v>
      </c>
      <c r="D100" s="115">
        <v>0</v>
      </c>
      <c r="E100" s="115">
        <v>0</v>
      </c>
      <c r="F100" s="267" t="s">
        <v>601</v>
      </c>
      <c r="G100" s="270"/>
      <c r="H100" s="270"/>
      <c r="I100" s="271"/>
    </row>
    <row r="101" spans="1:9" ht="36" customHeight="1">
      <c r="A101" s="117" t="s">
        <v>525</v>
      </c>
      <c r="B101" s="134" t="s">
        <v>514</v>
      </c>
      <c r="C101" s="115">
        <v>0</v>
      </c>
      <c r="D101" s="115">
        <v>0</v>
      </c>
      <c r="E101" s="115">
        <v>0</v>
      </c>
      <c r="F101" s="266" t="s">
        <v>601</v>
      </c>
      <c r="G101" s="266"/>
      <c r="H101" s="267"/>
      <c r="I101" s="266"/>
    </row>
    <row r="102" spans="1:9" ht="36" customHeight="1">
      <c r="A102" s="117" t="s">
        <v>526</v>
      </c>
      <c r="B102" s="134" t="s">
        <v>515</v>
      </c>
      <c r="C102" s="115">
        <v>0</v>
      </c>
      <c r="D102" s="115">
        <v>0</v>
      </c>
      <c r="E102" s="115">
        <v>0</v>
      </c>
      <c r="F102" s="266" t="s">
        <v>601</v>
      </c>
      <c r="G102" s="266"/>
      <c r="H102" s="267"/>
      <c r="I102" s="266"/>
    </row>
    <row r="103" spans="1:9" ht="16.5" customHeight="1">
      <c r="A103" s="191" t="s">
        <v>527</v>
      </c>
      <c r="B103" s="134" t="s">
        <v>516</v>
      </c>
      <c r="C103" s="115">
        <v>0</v>
      </c>
      <c r="D103" s="115">
        <v>0</v>
      </c>
      <c r="E103" s="115">
        <v>0</v>
      </c>
      <c r="F103" s="267" t="s">
        <v>601</v>
      </c>
      <c r="G103" s="270"/>
      <c r="H103" s="270"/>
      <c r="I103" s="271"/>
    </row>
    <row r="104" spans="1:9" ht="16.5" customHeight="1">
      <c r="A104" s="191" t="s">
        <v>528</v>
      </c>
      <c r="B104" s="134" t="s">
        <v>517</v>
      </c>
      <c r="C104" s="115">
        <v>0</v>
      </c>
      <c r="D104" s="115">
        <v>0</v>
      </c>
      <c r="E104" s="115">
        <v>0</v>
      </c>
      <c r="F104" s="267" t="s">
        <v>601</v>
      </c>
      <c r="G104" s="270"/>
      <c r="H104" s="270"/>
      <c r="I104" s="271"/>
    </row>
    <row r="105" spans="1:9" ht="36" customHeight="1">
      <c r="A105" s="117" t="s">
        <v>529</v>
      </c>
      <c r="B105" s="134" t="s">
        <v>518</v>
      </c>
      <c r="C105" s="115">
        <v>0</v>
      </c>
      <c r="D105" s="115">
        <v>0</v>
      </c>
      <c r="E105" s="115">
        <v>0</v>
      </c>
      <c r="F105" s="266" t="s">
        <v>601</v>
      </c>
      <c r="G105" s="266"/>
      <c r="H105" s="267"/>
      <c r="I105" s="266"/>
    </row>
    <row r="106" spans="1:9" ht="16.5" customHeight="1">
      <c r="A106" s="191" t="s">
        <v>530</v>
      </c>
      <c r="B106" s="134" t="s">
        <v>519</v>
      </c>
      <c r="C106" s="115">
        <v>0</v>
      </c>
      <c r="D106" s="115">
        <v>0</v>
      </c>
      <c r="E106" s="115">
        <v>0</v>
      </c>
      <c r="F106" s="267" t="s">
        <v>601</v>
      </c>
      <c r="G106" s="270"/>
      <c r="H106" s="270"/>
      <c r="I106" s="271"/>
    </row>
    <row r="107" spans="1:9" ht="36" customHeight="1">
      <c r="A107" s="117" t="s">
        <v>531</v>
      </c>
      <c r="B107" s="134" t="s">
        <v>520</v>
      </c>
      <c r="C107" s="115">
        <v>0</v>
      </c>
      <c r="D107" s="115">
        <v>0</v>
      </c>
      <c r="E107" s="115">
        <v>0</v>
      </c>
      <c r="F107" s="266" t="s">
        <v>601</v>
      </c>
      <c r="G107" s="266"/>
      <c r="H107" s="267"/>
      <c r="I107" s="266"/>
    </row>
    <row r="108" spans="1:9" ht="16.5" customHeight="1">
      <c r="A108" s="191" t="s">
        <v>532</v>
      </c>
      <c r="B108" s="134" t="s">
        <v>521</v>
      </c>
      <c r="C108" s="115">
        <v>0</v>
      </c>
      <c r="D108" s="115">
        <v>0</v>
      </c>
      <c r="E108" s="115">
        <v>0</v>
      </c>
      <c r="F108" s="267" t="s">
        <v>601</v>
      </c>
      <c r="G108" s="270"/>
      <c r="H108" s="270"/>
      <c r="I108" s="271"/>
    </row>
    <row r="109" spans="1:9" ht="35.25" customHeight="1">
      <c r="A109" s="119" t="s">
        <v>376</v>
      </c>
      <c r="B109" s="135" t="s">
        <v>251</v>
      </c>
      <c r="C109" s="115">
        <v>0</v>
      </c>
      <c r="D109" s="115">
        <v>0</v>
      </c>
      <c r="E109" s="115">
        <v>0</v>
      </c>
      <c r="F109" s="266" t="s">
        <v>601</v>
      </c>
      <c r="G109" s="266"/>
      <c r="H109" s="267"/>
      <c r="I109" s="266"/>
    </row>
    <row r="110" spans="1:9" ht="18" customHeight="1">
      <c r="A110" s="117" t="s">
        <v>138</v>
      </c>
      <c r="B110" s="136" t="s">
        <v>260</v>
      </c>
      <c r="C110" s="115">
        <v>0</v>
      </c>
      <c r="D110" s="115">
        <v>0</v>
      </c>
      <c r="E110" s="115">
        <v>0</v>
      </c>
      <c r="F110" s="266" t="s">
        <v>601</v>
      </c>
      <c r="G110" s="266"/>
      <c r="H110" s="267"/>
      <c r="I110" s="266"/>
    </row>
    <row r="111" spans="1:9" ht="20.25" customHeight="1">
      <c r="A111" s="117" t="s">
        <v>139</v>
      </c>
      <c r="B111" s="136" t="s">
        <v>261</v>
      </c>
      <c r="C111" s="115">
        <v>0</v>
      </c>
      <c r="D111" s="115">
        <v>0</v>
      </c>
      <c r="E111" s="115">
        <v>0</v>
      </c>
      <c r="F111" s="266" t="s">
        <v>601</v>
      </c>
      <c r="G111" s="266"/>
      <c r="H111" s="267"/>
      <c r="I111" s="266"/>
    </row>
    <row r="112" spans="1:9" ht="18" customHeight="1">
      <c r="A112" s="117" t="s">
        <v>140</v>
      </c>
      <c r="B112" s="136" t="s">
        <v>262</v>
      </c>
      <c r="C112" s="115">
        <v>0</v>
      </c>
      <c r="D112" s="115">
        <v>0</v>
      </c>
      <c r="E112" s="115">
        <v>0</v>
      </c>
      <c r="F112" s="266" t="s">
        <v>601</v>
      </c>
      <c r="G112" s="266"/>
      <c r="H112" s="267"/>
      <c r="I112" s="266"/>
    </row>
    <row r="113" spans="1:9" ht="18.75" customHeight="1">
      <c r="A113" s="117" t="s">
        <v>141</v>
      </c>
      <c r="B113" s="136" t="s">
        <v>263</v>
      </c>
      <c r="C113" s="115">
        <v>0</v>
      </c>
      <c r="D113" s="115">
        <v>0</v>
      </c>
      <c r="E113" s="115">
        <v>0</v>
      </c>
      <c r="F113" s="266" t="s">
        <v>601</v>
      </c>
      <c r="G113" s="266"/>
      <c r="H113" s="267"/>
      <c r="I113" s="266"/>
    </row>
    <row r="114" spans="1:9" ht="74.25" customHeight="1">
      <c r="A114" s="117" t="s">
        <v>142</v>
      </c>
      <c r="B114" s="136" t="s">
        <v>264</v>
      </c>
      <c r="C114" s="115">
        <v>0</v>
      </c>
      <c r="D114" s="115">
        <v>0</v>
      </c>
      <c r="E114" s="115">
        <v>0</v>
      </c>
      <c r="F114" s="266" t="s">
        <v>601</v>
      </c>
      <c r="G114" s="266"/>
      <c r="H114" s="267"/>
      <c r="I114" s="266"/>
    </row>
    <row r="115" spans="1:9" ht="73.5" customHeight="1">
      <c r="A115" s="117" t="s">
        <v>143</v>
      </c>
      <c r="B115" s="136" t="s">
        <v>265</v>
      </c>
      <c r="C115" s="115">
        <v>0</v>
      </c>
      <c r="D115" s="115">
        <v>0</v>
      </c>
      <c r="E115" s="115">
        <v>0</v>
      </c>
      <c r="F115" s="266" t="s">
        <v>601</v>
      </c>
      <c r="G115" s="266"/>
      <c r="H115" s="267"/>
      <c r="I115" s="266"/>
    </row>
    <row r="116" spans="1:9" ht="56.25" customHeight="1">
      <c r="A116" s="117" t="s">
        <v>144</v>
      </c>
      <c r="B116" s="136" t="s">
        <v>377</v>
      </c>
      <c r="C116" s="115">
        <v>0</v>
      </c>
      <c r="D116" s="115">
        <v>0</v>
      </c>
      <c r="E116" s="115">
        <v>0</v>
      </c>
      <c r="F116" s="266" t="s">
        <v>601</v>
      </c>
      <c r="G116" s="266"/>
      <c r="H116" s="267"/>
      <c r="I116" s="266"/>
    </row>
    <row r="117" spans="1:9" ht="52.5" customHeight="1">
      <c r="A117" s="117" t="s">
        <v>145</v>
      </c>
      <c r="B117" s="136" t="s">
        <v>266</v>
      </c>
      <c r="C117" s="115">
        <v>0</v>
      </c>
      <c r="D117" s="115">
        <v>0</v>
      </c>
      <c r="E117" s="115">
        <v>0</v>
      </c>
      <c r="F117" s="266" t="s">
        <v>601</v>
      </c>
      <c r="G117" s="266"/>
      <c r="H117" s="267"/>
      <c r="I117" s="266"/>
    </row>
    <row r="118" spans="1:9" ht="19.5" customHeight="1">
      <c r="A118" s="117" t="s">
        <v>146</v>
      </c>
      <c r="B118" s="136" t="s">
        <v>267</v>
      </c>
      <c r="C118" s="115">
        <v>0</v>
      </c>
      <c r="D118" s="115">
        <v>0</v>
      </c>
      <c r="E118" s="115">
        <v>0</v>
      </c>
      <c r="F118" s="266" t="s">
        <v>601</v>
      </c>
      <c r="G118" s="266"/>
      <c r="H118" s="267"/>
      <c r="I118" s="266"/>
    </row>
    <row r="119" spans="1:9" ht="37.5" customHeight="1">
      <c r="A119" s="117" t="s">
        <v>204</v>
      </c>
      <c r="B119" s="136" t="s">
        <v>268</v>
      </c>
      <c r="C119" s="115">
        <v>0</v>
      </c>
      <c r="D119" s="115">
        <v>0</v>
      </c>
      <c r="E119" s="115">
        <v>0</v>
      </c>
      <c r="F119" s="266" t="s">
        <v>601</v>
      </c>
      <c r="G119" s="266"/>
      <c r="H119" s="267"/>
      <c r="I119" s="266"/>
    </row>
    <row r="120" spans="1:9" ht="21" customHeight="1">
      <c r="A120" s="117" t="s">
        <v>147</v>
      </c>
      <c r="B120" s="136" t="s">
        <v>269</v>
      </c>
      <c r="C120" s="115">
        <v>0</v>
      </c>
      <c r="D120" s="115">
        <v>0</v>
      </c>
      <c r="E120" s="115">
        <v>0</v>
      </c>
      <c r="F120" s="266" t="s">
        <v>601</v>
      </c>
      <c r="G120" s="266"/>
      <c r="H120" s="267"/>
      <c r="I120" s="266"/>
    </row>
    <row r="121" spans="1:9" ht="21.75" customHeight="1">
      <c r="A121" s="117" t="s">
        <v>148</v>
      </c>
      <c r="B121" s="136" t="s">
        <v>270</v>
      </c>
      <c r="C121" s="115">
        <v>0</v>
      </c>
      <c r="D121" s="115">
        <v>0</v>
      </c>
      <c r="E121" s="115">
        <v>0</v>
      </c>
      <c r="F121" s="266" t="s">
        <v>601</v>
      </c>
      <c r="G121" s="266"/>
      <c r="H121" s="267"/>
      <c r="I121" s="266"/>
    </row>
    <row r="122" spans="1:9" ht="51" customHeight="1">
      <c r="A122" s="117" t="s">
        <v>149</v>
      </c>
      <c r="B122" s="136" t="s">
        <v>271</v>
      </c>
      <c r="C122" s="115">
        <v>0</v>
      </c>
      <c r="D122" s="115">
        <v>0</v>
      </c>
      <c r="E122" s="115">
        <v>0</v>
      </c>
      <c r="F122" s="266" t="s">
        <v>601</v>
      </c>
      <c r="G122" s="266"/>
      <c r="H122" s="267"/>
      <c r="I122" s="266"/>
    </row>
    <row r="123" spans="1:9" ht="53.25" customHeight="1">
      <c r="A123" s="117" t="s">
        <v>150</v>
      </c>
      <c r="B123" s="136" t="s">
        <v>272</v>
      </c>
      <c r="C123" s="115">
        <v>0</v>
      </c>
      <c r="D123" s="115">
        <v>0</v>
      </c>
      <c r="E123" s="115">
        <v>0</v>
      </c>
      <c r="F123" s="266" t="s">
        <v>601</v>
      </c>
      <c r="G123" s="266"/>
      <c r="H123" s="267"/>
      <c r="I123" s="266"/>
    </row>
    <row r="124" spans="1:9" ht="74.25" customHeight="1">
      <c r="A124" s="193" t="s">
        <v>337</v>
      </c>
      <c r="B124" s="136" t="s">
        <v>273</v>
      </c>
      <c r="C124" s="115">
        <v>0</v>
      </c>
      <c r="D124" s="115">
        <v>0</v>
      </c>
      <c r="E124" s="115">
        <v>0</v>
      </c>
      <c r="F124" s="266" t="s">
        <v>601</v>
      </c>
      <c r="G124" s="266"/>
      <c r="H124" s="267"/>
      <c r="I124" s="266"/>
    </row>
    <row r="125" spans="1:9" ht="37.5" customHeight="1">
      <c r="A125" s="117" t="s">
        <v>151</v>
      </c>
      <c r="B125" s="136" t="s">
        <v>274</v>
      </c>
      <c r="C125" s="115">
        <v>0</v>
      </c>
      <c r="D125" s="115">
        <v>0</v>
      </c>
      <c r="E125" s="115">
        <v>0</v>
      </c>
      <c r="F125" s="266" t="s">
        <v>601</v>
      </c>
      <c r="G125" s="266"/>
      <c r="H125" s="267"/>
      <c r="I125" s="266"/>
    </row>
    <row r="126" spans="1:9" ht="37.5" customHeight="1">
      <c r="A126" s="117" t="s">
        <v>392</v>
      </c>
      <c r="B126" s="136" t="s">
        <v>275</v>
      </c>
      <c r="C126" s="115">
        <v>0</v>
      </c>
      <c r="D126" s="115">
        <v>0</v>
      </c>
      <c r="E126" s="115">
        <v>0</v>
      </c>
      <c r="F126" s="266" t="s">
        <v>601</v>
      </c>
      <c r="G126" s="266"/>
      <c r="H126" s="267"/>
      <c r="I126" s="266"/>
    </row>
    <row r="127" spans="1:9" ht="18.75" customHeight="1">
      <c r="A127" s="117" t="s">
        <v>534</v>
      </c>
      <c r="B127" s="202" t="s">
        <v>533</v>
      </c>
      <c r="C127" s="115">
        <v>0</v>
      </c>
      <c r="D127" s="115">
        <v>0</v>
      </c>
      <c r="E127" s="115">
        <v>0</v>
      </c>
      <c r="F127" s="266" t="s">
        <v>601</v>
      </c>
      <c r="G127" s="266"/>
      <c r="H127" s="267"/>
      <c r="I127" s="266"/>
    </row>
    <row r="128" spans="1:9" ht="18.75" customHeight="1">
      <c r="A128" s="117" t="s">
        <v>535</v>
      </c>
      <c r="B128" s="202" t="s">
        <v>551</v>
      </c>
      <c r="C128" s="115">
        <v>0</v>
      </c>
      <c r="D128" s="115">
        <v>0</v>
      </c>
      <c r="E128" s="115">
        <v>0</v>
      </c>
      <c r="F128" s="266" t="s">
        <v>601</v>
      </c>
      <c r="G128" s="266"/>
      <c r="H128" s="267"/>
      <c r="I128" s="266"/>
    </row>
    <row r="129" spans="1:9" ht="18.75" customHeight="1">
      <c r="A129" s="117" t="s">
        <v>536</v>
      </c>
      <c r="B129" s="202" t="s">
        <v>552</v>
      </c>
      <c r="C129" s="115">
        <v>0</v>
      </c>
      <c r="D129" s="115">
        <v>0</v>
      </c>
      <c r="E129" s="115">
        <v>0</v>
      </c>
      <c r="F129" s="266" t="s">
        <v>601</v>
      </c>
      <c r="G129" s="266"/>
      <c r="H129" s="267"/>
      <c r="I129" s="266"/>
    </row>
    <row r="130" spans="1:9" ht="18.75" customHeight="1">
      <c r="A130" s="117" t="s">
        <v>537</v>
      </c>
      <c r="B130" s="202" t="s">
        <v>553</v>
      </c>
      <c r="C130" s="115">
        <v>0</v>
      </c>
      <c r="D130" s="115">
        <v>0</v>
      </c>
      <c r="E130" s="115">
        <v>0</v>
      </c>
      <c r="F130" s="266" t="s">
        <v>601</v>
      </c>
      <c r="G130" s="266"/>
      <c r="H130" s="267"/>
      <c r="I130" s="266"/>
    </row>
    <row r="131" spans="1:9" ht="37.5" customHeight="1">
      <c r="A131" s="117" t="s">
        <v>538</v>
      </c>
      <c r="B131" s="202" t="s">
        <v>554</v>
      </c>
      <c r="C131" s="115">
        <v>0</v>
      </c>
      <c r="D131" s="115">
        <v>0</v>
      </c>
      <c r="E131" s="115">
        <v>0</v>
      </c>
      <c r="F131" s="266" t="s">
        <v>601</v>
      </c>
      <c r="G131" s="266"/>
      <c r="H131" s="267"/>
      <c r="I131" s="266"/>
    </row>
    <row r="132" spans="1:9" ht="18.75" customHeight="1">
      <c r="A132" s="117" t="s">
        <v>539</v>
      </c>
      <c r="B132" s="202" t="s">
        <v>555</v>
      </c>
      <c r="C132" s="115">
        <v>0</v>
      </c>
      <c r="D132" s="115">
        <v>0</v>
      </c>
      <c r="E132" s="115">
        <v>0</v>
      </c>
      <c r="F132" s="266" t="s">
        <v>601</v>
      </c>
      <c r="G132" s="266"/>
      <c r="H132" s="267"/>
      <c r="I132" s="266"/>
    </row>
    <row r="133" spans="1:9" ht="18.75" customHeight="1">
      <c r="A133" s="117" t="s">
        <v>540</v>
      </c>
      <c r="B133" s="202" t="s">
        <v>556</v>
      </c>
      <c r="C133" s="115">
        <v>0</v>
      </c>
      <c r="D133" s="115">
        <v>0</v>
      </c>
      <c r="E133" s="115">
        <v>0</v>
      </c>
      <c r="F133" s="266" t="s">
        <v>601</v>
      </c>
      <c r="G133" s="266"/>
      <c r="H133" s="267"/>
      <c r="I133" s="266"/>
    </row>
    <row r="134" spans="1:9" ht="18.75" customHeight="1">
      <c r="A134" s="117" t="s">
        <v>541</v>
      </c>
      <c r="B134" s="202" t="s">
        <v>557</v>
      </c>
      <c r="C134" s="115">
        <v>0</v>
      </c>
      <c r="D134" s="115">
        <v>0</v>
      </c>
      <c r="E134" s="115">
        <v>0</v>
      </c>
      <c r="F134" s="266" t="s">
        <v>601</v>
      </c>
      <c r="G134" s="266"/>
      <c r="H134" s="267"/>
      <c r="I134" s="266"/>
    </row>
    <row r="135" spans="1:9" ht="18.75" customHeight="1">
      <c r="A135" s="117" t="s">
        <v>523</v>
      </c>
      <c r="B135" s="202" t="s">
        <v>558</v>
      </c>
      <c r="C135" s="115">
        <v>0</v>
      </c>
      <c r="D135" s="115">
        <v>0</v>
      </c>
      <c r="E135" s="115">
        <v>0</v>
      </c>
      <c r="F135" s="266" t="s">
        <v>601</v>
      </c>
      <c r="G135" s="266"/>
      <c r="H135" s="267"/>
      <c r="I135" s="266"/>
    </row>
    <row r="136" spans="1:9" ht="18.75" customHeight="1">
      <c r="A136" s="117" t="s">
        <v>542</v>
      </c>
      <c r="B136" s="202" t="s">
        <v>559</v>
      </c>
      <c r="C136" s="115">
        <v>0</v>
      </c>
      <c r="D136" s="115">
        <v>0</v>
      </c>
      <c r="E136" s="115">
        <v>0</v>
      </c>
      <c r="F136" s="266" t="s">
        <v>601</v>
      </c>
      <c r="G136" s="266"/>
      <c r="H136" s="267"/>
      <c r="I136" s="266"/>
    </row>
    <row r="137" spans="1:9" ht="37.5" customHeight="1">
      <c r="A137" s="119" t="s">
        <v>378</v>
      </c>
      <c r="B137" s="137" t="s">
        <v>43</v>
      </c>
      <c r="C137" s="115">
        <v>0</v>
      </c>
      <c r="D137" s="115">
        <v>0</v>
      </c>
      <c r="E137" s="115">
        <v>0</v>
      </c>
      <c r="F137" s="266" t="s">
        <v>601</v>
      </c>
      <c r="G137" s="266"/>
      <c r="H137" s="267"/>
      <c r="I137" s="266"/>
    </row>
    <row r="138" spans="1:9" ht="18.75" customHeight="1">
      <c r="A138" s="120" t="s">
        <v>379</v>
      </c>
      <c r="B138" s="132" t="s">
        <v>190</v>
      </c>
      <c r="C138" s="115">
        <v>0</v>
      </c>
      <c r="D138" s="115">
        <v>0</v>
      </c>
      <c r="E138" s="115">
        <v>0</v>
      </c>
      <c r="F138" s="266" t="s">
        <v>601</v>
      </c>
      <c r="G138" s="266"/>
      <c r="H138" s="267"/>
      <c r="I138" s="266"/>
    </row>
    <row r="139" spans="1:9" ht="37.5" customHeight="1">
      <c r="A139" s="120" t="s">
        <v>407</v>
      </c>
      <c r="B139" s="133" t="s">
        <v>191</v>
      </c>
      <c r="C139" s="115">
        <v>0</v>
      </c>
      <c r="D139" s="115">
        <v>0</v>
      </c>
      <c r="E139" s="115">
        <v>0</v>
      </c>
      <c r="F139" s="266" t="s">
        <v>601</v>
      </c>
      <c r="G139" s="266"/>
      <c r="H139" s="267"/>
      <c r="I139" s="266"/>
    </row>
    <row r="140" spans="1:9" ht="56.25" customHeight="1">
      <c r="A140" s="120" t="s">
        <v>547</v>
      </c>
      <c r="B140" s="133" t="s">
        <v>543</v>
      </c>
      <c r="C140" s="115">
        <v>0</v>
      </c>
      <c r="D140" s="115">
        <v>0</v>
      </c>
      <c r="E140" s="115">
        <v>0</v>
      </c>
      <c r="F140" s="266" t="s">
        <v>601</v>
      </c>
      <c r="G140" s="266"/>
      <c r="H140" s="267"/>
      <c r="I140" s="266"/>
    </row>
    <row r="141" spans="1:9" ht="37.5" customHeight="1">
      <c r="A141" s="120" t="s">
        <v>548</v>
      </c>
      <c r="B141" s="133" t="s">
        <v>544</v>
      </c>
      <c r="C141" s="115">
        <v>0</v>
      </c>
      <c r="D141" s="115">
        <v>0</v>
      </c>
      <c r="E141" s="115">
        <v>0</v>
      </c>
      <c r="F141" s="266" t="s">
        <v>601</v>
      </c>
      <c r="G141" s="266"/>
      <c r="H141" s="267"/>
      <c r="I141" s="266"/>
    </row>
    <row r="142" spans="1:9" ht="18.75" customHeight="1">
      <c r="A142" s="120" t="s">
        <v>549</v>
      </c>
      <c r="B142" s="133" t="s">
        <v>545</v>
      </c>
      <c r="C142" s="115">
        <v>0</v>
      </c>
      <c r="D142" s="115">
        <v>0</v>
      </c>
      <c r="E142" s="115">
        <v>0</v>
      </c>
      <c r="F142" s="266" t="s">
        <v>601</v>
      </c>
      <c r="G142" s="266"/>
      <c r="H142" s="267"/>
      <c r="I142" s="266"/>
    </row>
    <row r="143" spans="1:9" ht="18.75" customHeight="1">
      <c r="A143" s="120" t="s">
        <v>532</v>
      </c>
      <c r="B143" s="133" t="s">
        <v>546</v>
      </c>
      <c r="C143" s="115">
        <v>0</v>
      </c>
      <c r="D143" s="115">
        <v>0</v>
      </c>
      <c r="E143" s="115">
        <v>0</v>
      </c>
      <c r="F143" s="266" t="s">
        <v>601</v>
      </c>
      <c r="G143" s="266"/>
      <c r="H143" s="267"/>
      <c r="I143" s="266"/>
    </row>
    <row r="144" spans="1:9" ht="37.5" customHeight="1">
      <c r="A144" s="119" t="s">
        <v>417</v>
      </c>
      <c r="B144" s="131" t="s">
        <v>46</v>
      </c>
      <c r="C144" s="115">
        <v>0</v>
      </c>
      <c r="D144" s="115">
        <v>0</v>
      </c>
      <c r="E144" s="115">
        <v>0</v>
      </c>
      <c r="F144" s="266" t="s">
        <v>601</v>
      </c>
      <c r="G144" s="266"/>
      <c r="H144" s="267"/>
      <c r="I144" s="266"/>
    </row>
    <row r="145" spans="1:9" ht="19.5" customHeight="1">
      <c r="A145" s="120" t="s">
        <v>284</v>
      </c>
      <c r="B145" s="138" t="s">
        <v>276</v>
      </c>
      <c r="C145" s="115">
        <v>0</v>
      </c>
      <c r="D145" s="115">
        <v>0</v>
      </c>
      <c r="E145" s="115">
        <v>0</v>
      </c>
      <c r="F145" s="267" t="s">
        <v>601</v>
      </c>
      <c r="G145" s="270"/>
      <c r="H145" s="270"/>
      <c r="I145" s="271"/>
    </row>
    <row r="146" spans="1:9" ht="37.5" customHeight="1">
      <c r="A146" s="117" t="s">
        <v>154</v>
      </c>
      <c r="B146" s="133" t="s">
        <v>277</v>
      </c>
      <c r="C146" s="115">
        <v>0</v>
      </c>
      <c r="D146" s="115">
        <v>0</v>
      </c>
      <c r="E146" s="115">
        <v>0</v>
      </c>
      <c r="F146" s="266" t="s">
        <v>601</v>
      </c>
      <c r="G146" s="266"/>
      <c r="H146" s="267"/>
      <c r="I146" s="266"/>
    </row>
    <row r="147" spans="1:9" ht="35.25" customHeight="1">
      <c r="A147" s="120" t="s">
        <v>199</v>
      </c>
      <c r="B147" s="136" t="s">
        <v>278</v>
      </c>
      <c r="C147" s="115">
        <v>0</v>
      </c>
      <c r="D147" s="115">
        <v>0</v>
      </c>
      <c r="E147" s="115">
        <v>0</v>
      </c>
      <c r="F147" s="266" t="s">
        <v>601</v>
      </c>
      <c r="G147" s="266"/>
      <c r="H147" s="267"/>
      <c r="I147" s="266"/>
    </row>
    <row r="148" spans="1:9" ht="37.5" customHeight="1">
      <c r="A148" s="117" t="s">
        <v>408</v>
      </c>
      <c r="B148" s="134" t="s">
        <v>279</v>
      </c>
      <c r="C148" s="115">
        <v>0</v>
      </c>
      <c r="D148" s="115">
        <v>0</v>
      </c>
      <c r="E148" s="115">
        <v>0</v>
      </c>
      <c r="F148" s="266" t="s">
        <v>601</v>
      </c>
      <c r="G148" s="266"/>
      <c r="H148" s="267"/>
      <c r="I148" s="266"/>
    </row>
    <row r="149" spans="1:9" ht="37.5" customHeight="1">
      <c r="A149" s="117" t="s">
        <v>573</v>
      </c>
      <c r="B149" s="134" t="s">
        <v>550</v>
      </c>
      <c r="C149" s="115">
        <v>0</v>
      </c>
      <c r="D149" s="115">
        <v>0</v>
      </c>
      <c r="E149" s="115">
        <v>0</v>
      </c>
      <c r="F149" s="267" t="s">
        <v>601</v>
      </c>
      <c r="G149" s="270"/>
      <c r="H149" s="270"/>
      <c r="I149" s="271"/>
    </row>
    <row r="150" spans="1:9" ht="37.5" customHeight="1">
      <c r="A150" s="117" t="s">
        <v>574</v>
      </c>
      <c r="B150" s="134" t="s">
        <v>560</v>
      </c>
      <c r="C150" s="115">
        <v>0</v>
      </c>
      <c r="D150" s="115">
        <v>0</v>
      </c>
      <c r="E150" s="115">
        <v>0</v>
      </c>
      <c r="F150" s="267" t="s">
        <v>601</v>
      </c>
      <c r="G150" s="270"/>
      <c r="H150" s="270"/>
      <c r="I150" s="271"/>
    </row>
    <row r="151" spans="1:9" ht="56.25" customHeight="1">
      <c r="A151" s="117" t="s">
        <v>575</v>
      </c>
      <c r="B151" s="134" t="s">
        <v>561</v>
      </c>
      <c r="C151" s="115">
        <v>0</v>
      </c>
      <c r="D151" s="115">
        <v>0</v>
      </c>
      <c r="E151" s="115">
        <v>0</v>
      </c>
      <c r="F151" s="267" t="s">
        <v>601</v>
      </c>
      <c r="G151" s="270"/>
      <c r="H151" s="270"/>
      <c r="I151" s="271"/>
    </row>
    <row r="152" spans="1:9" ht="37.5" customHeight="1">
      <c r="A152" s="117" t="s">
        <v>576</v>
      </c>
      <c r="B152" s="134" t="s">
        <v>562</v>
      </c>
      <c r="C152" s="115">
        <v>0</v>
      </c>
      <c r="D152" s="115">
        <v>0</v>
      </c>
      <c r="E152" s="115">
        <v>0</v>
      </c>
      <c r="F152" s="267" t="s">
        <v>601</v>
      </c>
      <c r="G152" s="270"/>
      <c r="H152" s="270"/>
      <c r="I152" s="271"/>
    </row>
    <row r="153" spans="1:9" ht="37.5" customHeight="1">
      <c r="A153" s="117" t="s">
        <v>577</v>
      </c>
      <c r="B153" s="134" t="s">
        <v>563</v>
      </c>
      <c r="C153" s="115">
        <v>0</v>
      </c>
      <c r="D153" s="115">
        <v>0</v>
      </c>
      <c r="E153" s="115">
        <v>0</v>
      </c>
      <c r="F153" s="267" t="s">
        <v>601</v>
      </c>
      <c r="G153" s="270"/>
      <c r="H153" s="270"/>
      <c r="I153" s="271"/>
    </row>
    <row r="154" spans="1:9" ht="37.5" customHeight="1">
      <c r="A154" s="117" t="s">
        <v>578</v>
      </c>
      <c r="B154" s="134" t="s">
        <v>564</v>
      </c>
      <c r="C154" s="115">
        <v>0</v>
      </c>
      <c r="D154" s="115">
        <v>0</v>
      </c>
      <c r="E154" s="115">
        <v>0</v>
      </c>
      <c r="F154" s="267" t="s">
        <v>601</v>
      </c>
      <c r="G154" s="270"/>
      <c r="H154" s="270"/>
      <c r="I154" s="271"/>
    </row>
    <row r="155" spans="1:9" ht="37.5" customHeight="1">
      <c r="A155" s="117" t="s">
        <v>579</v>
      </c>
      <c r="B155" s="134" t="s">
        <v>565</v>
      </c>
      <c r="C155" s="115">
        <v>0</v>
      </c>
      <c r="D155" s="115">
        <v>0</v>
      </c>
      <c r="E155" s="115">
        <v>0</v>
      </c>
      <c r="F155" s="267" t="s">
        <v>601</v>
      </c>
      <c r="G155" s="270"/>
      <c r="H155" s="270"/>
      <c r="I155" s="271"/>
    </row>
    <row r="156" spans="1:9" ht="37.5" customHeight="1">
      <c r="A156" s="117" t="s">
        <v>580</v>
      </c>
      <c r="B156" s="134" t="s">
        <v>566</v>
      </c>
      <c r="C156" s="115">
        <v>0</v>
      </c>
      <c r="D156" s="115">
        <v>0</v>
      </c>
      <c r="E156" s="115">
        <v>0</v>
      </c>
      <c r="F156" s="267" t="s">
        <v>601</v>
      </c>
      <c r="G156" s="270"/>
      <c r="H156" s="270"/>
      <c r="I156" s="271"/>
    </row>
    <row r="157" spans="1:9" ht="37.5" customHeight="1">
      <c r="A157" s="117" t="s">
        <v>581</v>
      </c>
      <c r="B157" s="134" t="s">
        <v>567</v>
      </c>
      <c r="C157" s="115">
        <v>0</v>
      </c>
      <c r="D157" s="115">
        <v>0</v>
      </c>
      <c r="E157" s="115">
        <v>0</v>
      </c>
      <c r="F157" s="267" t="s">
        <v>601</v>
      </c>
      <c r="G157" s="270"/>
      <c r="H157" s="270"/>
      <c r="I157" s="271"/>
    </row>
    <row r="158" spans="1:9" ht="37.5" customHeight="1">
      <c r="A158" s="117" t="s">
        <v>582</v>
      </c>
      <c r="B158" s="134" t="s">
        <v>568</v>
      </c>
      <c r="C158" s="115">
        <v>0</v>
      </c>
      <c r="D158" s="115">
        <v>0</v>
      </c>
      <c r="E158" s="115">
        <v>0</v>
      </c>
      <c r="F158" s="267" t="s">
        <v>601</v>
      </c>
      <c r="G158" s="270"/>
      <c r="H158" s="270"/>
      <c r="I158" s="271"/>
    </row>
    <row r="159" spans="1:9" ht="18.75" customHeight="1">
      <c r="A159" s="117" t="s">
        <v>583</v>
      </c>
      <c r="B159" s="134" t="s">
        <v>569</v>
      </c>
      <c r="C159" s="115">
        <v>0</v>
      </c>
      <c r="D159" s="115">
        <v>0</v>
      </c>
      <c r="E159" s="115">
        <v>0</v>
      </c>
      <c r="F159" s="267" t="s">
        <v>601</v>
      </c>
      <c r="G159" s="270"/>
      <c r="H159" s="270"/>
      <c r="I159" s="271"/>
    </row>
    <row r="160" spans="1:9" ht="37.5" customHeight="1">
      <c r="A160" s="117" t="s">
        <v>584</v>
      </c>
      <c r="B160" s="134" t="s">
        <v>570</v>
      </c>
      <c r="C160" s="115">
        <v>0</v>
      </c>
      <c r="D160" s="115">
        <v>0</v>
      </c>
      <c r="E160" s="115">
        <v>0</v>
      </c>
      <c r="F160" s="267" t="s">
        <v>601</v>
      </c>
      <c r="G160" s="270"/>
      <c r="H160" s="270"/>
      <c r="I160" s="271"/>
    </row>
    <row r="161" spans="1:9" ht="37.5" customHeight="1">
      <c r="A161" s="117" t="s">
        <v>585</v>
      </c>
      <c r="B161" s="134" t="s">
        <v>571</v>
      </c>
      <c r="C161" s="115">
        <v>0</v>
      </c>
      <c r="D161" s="115">
        <v>0</v>
      </c>
      <c r="E161" s="115">
        <v>0</v>
      </c>
      <c r="F161" s="267" t="s">
        <v>601</v>
      </c>
      <c r="G161" s="270"/>
      <c r="H161" s="270"/>
      <c r="I161" s="271"/>
    </row>
    <row r="162" spans="1:9" ht="18.75" customHeight="1">
      <c r="A162" s="117" t="s">
        <v>532</v>
      </c>
      <c r="B162" s="134" t="s">
        <v>572</v>
      </c>
      <c r="C162" s="115">
        <v>0</v>
      </c>
      <c r="D162" s="115">
        <v>0</v>
      </c>
      <c r="E162" s="115">
        <v>0</v>
      </c>
      <c r="F162" s="267" t="s">
        <v>601</v>
      </c>
      <c r="G162" s="270"/>
      <c r="H162" s="270"/>
      <c r="I162" s="271"/>
    </row>
    <row r="163" spans="1:9" ht="33.75" customHeight="1">
      <c r="A163" s="117" t="s">
        <v>409</v>
      </c>
      <c r="B163" s="139" t="s">
        <v>72</v>
      </c>
      <c r="C163" s="115">
        <v>0</v>
      </c>
      <c r="D163" s="115">
        <v>0</v>
      </c>
      <c r="E163" s="115">
        <v>0</v>
      </c>
      <c r="F163" s="266" t="s">
        <v>601</v>
      </c>
      <c r="G163" s="266"/>
      <c r="H163" s="267"/>
      <c r="I163" s="266"/>
    </row>
    <row r="164" spans="1:9" ht="33.75" customHeight="1">
      <c r="A164" s="117" t="s">
        <v>587</v>
      </c>
      <c r="B164" s="139" t="s">
        <v>586</v>
      </c>
      <c r="C164" s="115">
        <v>0</v>
      </c>
      <c r="D164" s="115">
        <v>0</v>
      </c>
      <c r="E164" s="115">
        <v>0</v>
      </c>
      <c r="F164" s="266" t="s">
        <v>601</v>
      </c>
      <c r="G164" s="266"/>
      <c r="H164" s="267"/>
      <c r="I164" s="266"/>
    </row>
    <row r="165" spans="1:9" ht="37.5" customHeight="1">
      <c r="A165" s="117" t="s">
        <v>410</v>
      </c>
      <c r="B165" s="139" t="s">
        <v>73</v>
      </c>
      <c r="C165" s="115">
        <v>0</v>
      </c>
      <c r="D165" s="115">
        <v>0</v>
      </c>
      <c r="E165" s="115">
        <v>0</v>
      </c>
      <c r="F165" s="266" t="s">
        <v>601</v>
      </c>
      <c r="G165" s="266"/>
      <c r="H165" s="267"/>
      <c r="I165" s="266"/>
    </row>
    <row r="166" spans="1:9" ht="19.5" customHeight="1">
      <c r="A166" s="117" t="s">
        <v>601</v>
      </c>
      <c r="B166" s="139" t="s">
        <v>601</v>
      </c>
      <c r="C166" s="115">
        <v>0</v>
      </c>
      <c r="D166" s="115">
        <v>0</v>
      </c>
      <c r="E166" s="115">
        <v>0</v>
      </c>
      <c r="F166" s="266" t="s">
        <v>601</v>
      </c>
      <c r="G166" s="266" t="s">
        <v>601</v>
      </c>
      <c r="H166" s="267" t="s">
        <v>601</v>
      </c>
      <c r="I166" s="266" t="s">
        <v>601</v>
      </c>
    </row>
    <row r="167" spans="1:9" ht="19.5" customHeight="1">
      <c r="A167" s="117" t="s">
        <v>411</v>
      </c>
      <c r="B167" s="140" t="s">
        <v>74</v>
      </c>
      <c r="C167" s="115">
        <v>0</v>
      </c>
      <c r="D167" s="115">
        <v>0</v>
      </c>
      <c r="E167" s="115">
        <v>67507.3</v>
      </c>
      <c r="F167" s="266" t="s">
        <v>601</v>
      </c>
      <c r="G167" s="266"/>
      <c r="H167" s="267"/>
      <c r="I167" s="266"/>
    </row>
    <row r="168" spans="1:9" ht="37.5" customHeight="1">
      <c r="A168" s="117" t="s">
        <v>590</v>
      </c>
      <c r="B168" s="139" t="s">
        <v>450</v>
      </c>
      <c r="C168" s="115">
        <v>0</v>
      </c>
      <c r="D168" s="115">
        <v>0</v>
      </c>
      <c r="E168" s="115">
        <v>0</v>
      </c>
      <c r="F168" s="266" t="s">
        <v>601</v>
      </c>
      <c r="G168" s="266"/>
      <c r="H168" s="267"/>
      <c r="I168" s="266"/>
    </row>
    <row r="169" spans="1:9" ht="37.5" customHeight="1">
      <c r="A169" s="117" t="s">
        <v>591</v>
      </c>
      <c r="B169" s="139" t="s">
        <v>451</v>
      </c>
      <c r="C169" s="115">
        <v>0</v>
      </c>
      <c r="D169" s="115">
        <v>0</v>
      </c>
      <c r="E169" s="115">
        <v>67507.3</v>
      </c>
      <c r="F169" s="266" t="s">
        <v>601</v>
      </c>
      <c r="G169" s="266"/>
      <c r="H169" s="267"/>
      <c r="I169" s="266"/>
    </row>
    <row r="170" spans="1:9" ht="35.25" customHeight="1">
      <c r="A170" s="120" t="s">
        <v>175</v>
      </c>
      <c r="B170" s="139" t="s">
        <v>16</v>
      </c>
      <c r="C170" s="115">
        <v>0</v>
      </c>
      <c r="D170" s="115">
        <v>0</v>
      </c>
      <c r="E170" s="115">
        <v>0</v>
      </c>
      <c r="F170" s="266" t="s">
        <v>601</v>
      </c>
      <c r="G170" s="266"/>
      <c r="H170" s="267"/>
      <c r="I170" s="266"/>
    </row>
    <row r="171" spans="1:9" ht="18.75" customHeight="1">
      <c r="A171" s="117" t="s">
        <v>412</v>
      </c>
      <c r="B171" s="139" t="s">
        <v>90</v>
      </c>
      <c r="C171" s="115">
        <v>0</v>
      </c>
      <c r="D171" s="115">
        <v>0</v>
      </c>
      <c r="E171" s="115">
        <v>0</v>
      </c>
      <c r="F171" s="266" t="s">
        <v>601</v>
      </c>
      <c r="G171" s="266"/>
      <c r="H171" s="267"/>
      <c r="I171" s="266"/>
    </row>
    <row r="172" spans="1:9" ht="37.5" customHeight="1">
      <c r="A172" s="117" t="s">
        <v>592</v>
      </c>
      <c r="B172" s="139" t="s">
        <v>588</v>
      </c>
      <c r="C172" s="115">
        <v>0</v>
      </c>
      <c r="D172" s="115">
        <v>0</v>
      </c>
      <c r="E172" s="115">
        <v>0</v>
      </c>
      <c r="F172" s="266" t="s">
        <v>601</v>
      </c>
      <c r="G172" s="266"/>
      <c r="H172" s="267"/>
      <c r="I172" s="266"/>
    </row>
    <row r="173" spans="1:9" ht="18.75" customHeight="1">
      <c r="A173" s="117" t="s">
        <v>593</v>
      </c>
      <c r="B173" s="139" t="s">
        <v>589</v>
      </c>
      <c r="C173" s="115">
        <v>0</v>
      </c>
      <c r="D173" s="115">
        <v>0</v>
      </c>
      <c r="E173" s="115">
        <v>0</v>
      </c>
      <c r="F173" s="266" t="s">
        <v>601</v>
      </c>
      <c r="G173" s="266"/>
      <c r="H173" s="267"/>
      <c r="I173" s="266"/>
    </row>
    <row r="174" spans="1:9" ht="37.5" customHeight="1">
      <c r="A174" s="117" t="s">
        <v>413</v>
      </c>
      <c r="B174" s="140" t="s">
        <v>96</v>
      </c>
      <c r="C174" s="115">
        <v>0</v>
      </c>
      <c r="D174" s="115">
        <v>0</v>
      </c>
      <c r="E174" s="115">
        <v>0</v>
      </c>
      <c r="F174" s="266" t="s">
        <v>601</v>
      </c>
      <c r="G174" s="266"/>
      <c r="H174" s="267"/>
      <c r="I174" s="266"/>
    </row>
    <row r="175" spans="1:9" ht="16.5" customHeight="1">
      <c r="A175" s="117" t="s">
        <v>601</v>
      </c>
      <c r="B175" s="140" t="s">
        <v>601</v>
      </c>
      <c r="C175" s="115">
        <v>0</v>
      </c>
      <c r="D175" s="115">
        <v>0</v>
      </c>
      <c r="E175" s="115">
        <v>0</v>
      </c>
      <c r="F175" s="266" t="s">
        <v>601</v>
      </c>
      <c r="G175" s="266" t="s">
        <v>601</v>
      </c>
      <c r="H175" s="267" t="s">
        <v>601</v>
      </c>
      <c r="I175" s="266" t="s">
        <v>601</v>
      </c>
    </row>
    <row r="176" spans="1:9" ht="16.5" customHeight="1">
      <c r="A176" s="117" t="s">
        <v>414</v>
      </c>
      <c r="B176" s="134" t="s">
        <v>253</v>
      </c>
      <c r="C176" s="115">
        <v>0</v>
      </c>
      <c r="D176" s="115">
        <v>0</v>
      </c>
      <c r="E176" s="115">
        <v>0</v>
      </c>
      <c r="F176" s="266" t="s">
        <v>601</v>
      </c>
      <c r="G176" s="266"/>
      <c r="H176" s="267"/>
      <c r="I176" s="266"/>
    </row>
    <row r="177" spans="1:9" ht="16.5" customHeight="1">
      <c r="A177" s="117" t="s">
        <v>594</v>
      </c>
      <c r="B177" s="134" t="s">
        <v>304</v>
      </c>
      <c r="C177" s="115">
        <v>0</v>
      </c>
      <c r="D177" s="115">
        <v>0</v>
      </c>
      <c r="E177" s="115">
        <v>0</v>
      </c>
      <c r="F177" s="266" t="s">
        <v>601</v>
      </c>
      <c r="G177" s="266"/>
      <c r="H177" s="267"/>
      <c r="I177" s="266"/>
    </row>
    <row r="178" spans="1:9" ht="18.75" customHeight="1">
      <c r="A178" s="117" t="s">
        <v>415</v>
      </c>
      <c r="B178" s="134" t="s">
        <v>257</v>
      </c>
      <c r="C178" s="115">
        <v>0</v>
      </c>
      <c r="D178" s="115">
        <v>0</v>
      </c>
      <c r="E178" s="115">
        <v>0</v>
      </c>
      <c r="F178" s="266" t="s">
        <v>601</v>
      </c>
      <c r="G178" s="266"/>
      <c r="H178" s="267"/>
      <c r="I178" s="266"/>
    </row>
    <row r="179" spans="1:9" ht="18.75" customHeight="1">
      <c r="A179" s="117" t="s">
        <v>601</v>
      </c>
      <c r="B179" s="134" t="s">
        <v>601</v>
      </c>
      <c r="C179" s="115">
        <v>0</v>
      </c>
      <c r="D179" s="115">
        <v>0</v>
      </c>
      <c r="E179" s="115">
        <v>0</v>
      </c>
      <c r="F179" s="266" t="s">
        <v>601</v>
      </c>
      <c r="G179" s="266" t="s">
        <v>601</v>
      </c>
      <c r="H179" s="267" t="s">
        <v>601</v>
      </c>
      <c r="I179" s="266" t="s">
        <v>601</v>
      </c>
    </row>
    <row r="180" spans="3:5" ht="18.75" customHeight="1">
      <c r="C180" s="121"/>
      <c r="D180" s="121"/>
      <c r="E180" s="121"/>
    </row>
    <row r="181" spans="3:5" ht="18.75" customHeight="1">
      <c r="C181" s="121"/>
      <c r="D181" s="121"/>
      <c r="E181" s="121"/>
    </row>
    <row r="182" spans="3:5" ht="18.75" customHeight="1">
      <c r="C182" s="121"/>
      <c r="D182" s="121"/>
      <c r="E182" s="121"/>
    </row>
    <row r="183" spans="3:5" ht="18.75" customHeight="1">
      <c r="C183" s="121"/>
      <c r="D183" s="121"/>
      <c r="E183" s="121"/>
    </row>
    <row r="184" spans="3:5" ht="18.75" customHeight="1">
      <c r="C184" s="121"/>
      <c r="D184" s="121"/>
      <c r="E184" s="121"/>
    </row>
    <row r="185" spans="3:5" ht="18.75" customHeight="1">
      <c r="C185" s="121"/>
      <c r="D185" s="121"/>
      <c r="E185" s="121"/>
    </row>
    <row r="186" spans="3:5" ht="18.75" customHeight="1">
      <c r="C186" s="121"/>
      <c r="D186" s="121"/>
      <c r="E186" s="121"/>
    </row>
    <row r="187" spans="3:5" ht="18.75" customHeight="1">
      <c r="C187" s="121"/>
      <c r="D187" s="121"/>
      <c r="E187" s="121"/>
    </row>
    <row r="188" spans="3:5" ht="18.75" customHeight="1">
      <c r="C188" s="121"/>
      <c r="D188" s="121"/>
      <c r="E188" s="121"/>
    </row>
    <row r="189" spans="3:5" ht="18.75" customHeight="1">
      <c r="C189" s="121"/>
      <c r="D189" s="121"/>
      <c r="E189" s="121"/>
    </row>
    <row r="190" spans="3:5" ht="18.75" customHeight="1">
      <c r="C190" s="121"/>
      <c r="D190" s="121"/>
      <c r="E190" s="121"/>
    </row>
    <row r="191" spans="3:5" ht="18.75" customHeight="1">
      <c r="C191" s="121"/>
      <c r="D191" s="121"/>
      <c r="E191" s="121"/>
    </row>
    <row r="192" spans="3:5" ht="18.75" customHeight="1">
      <c r="C192" s="121"/>
      <c r="D192" s="121"/>
      <c r="E192" s="121"/>
    </row>
    <row r="193" spans="3:5" ht="18.75" customHeight="1">
      <c r="C193" s="121"/>
      <c r="D193" s="121"/>
      <c r="E193" s="121"/>
    </row>
    <row r="194" spans="3:5" ht="18.75" customHeight="1">
      <c r="C194" s="121"/>
      <c r="D194" s="121"/>
      <c r="E194" s="121"/>
    </row>
    <row r="195" spans="3:5" ht="18.75" customHeight="1">
      <c r="C195" s="121"/>
      <c r="D195" s="121"/>
      <c r="E195" s="121"/>
    </row>
    <row r="196" spans="3:5" ht="18.75" customHeight="1">
      <c r="C196" s="121"/>
      <c r="D196" s="121"/>
      <c r="E196" s="121"/>
    </row>
    <row r="197" spans="3:5" ht="18.75" customHeight="1">
      <c r="C197" s="121"/>
      <c r="D197" s="121"/>
      <c r="E197" s="121"/>
    </row>
    <row r="198" spans="3:5" ht="18.75" customHeight="1">
      <c r="C198" s="121"/>
      <c r="D198" s="121"/>
      <c r="E198" s="121"/>
    </row>
    <row r="199" spans="3:5" ht="18.75" customHeight="1">
      <c r="C199" s="121"/>
      <c r="D199" s="121"/>
      <c r="E199" s="121"/>
    </row>
    <row r="200" spans="3:5" ht="18.75" customHeight="1">
      <c r="C200" s="121"/>
      <c r="D200" s="121"/>
      <c r="E200" s="121"/>
    </row>
    <row r="201" spans="3:5" ht="18.75" customHeight="1">
      <c r="C201" s="121"/>
      <c r="D201" s="121"/>
      <c r="E201" s="121"/>
    </row>
    <row r="202" spans="3:5" ht="18.75" customHeight="1">
      <c r="C202" s="121"/>
      <c r="D202" s="121"/>
      <c r="E202" s="121"/>
    </row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</sheetData>
  <sheetProtection/>
  <mergeCells count="220">
    <mergeCell ref="F177:I177"/>
    <mergeCell ref="F176:I176"/>
    <mergeCell ref="F178:I178"/>
    <mergeCell ref="F175:I175"/>
    <mergeCell ref="F179:I179"/>
    <mergeCell ref="F79:I79"/>
    <mergeCell ref="F168:I168"/>
    <mergeCell ref="F171:I171"/>
    <mergeCell ref="F172:I172"/>
    <mergeCell ref="F174:I174"/>
    <mergeCell ref="F167:I167"/>
    <mergeCell ref="F173:I173"/>
    <mergeCell ref="F169:I169"/>
    <mergeCell ref="F170:I170"/>
    <mergeCell ref="F166:I166"/>
    <mergeCell ref="F89:I89"/>
    <mergeCell ref="F90:I90"/>
    <mergeCell ref="F121:I121"/>
    <mergeCell ref="F110:I110"/>
    <mergeCell ref="F111:I111"/>
    <mergeCell ref="F83:I83"/>
    <mergeCell ref="F80:I80"/>
    <mergeCell ref="F81:I81"/>
    <mergeCell ref="F82:I82"/>
    <mergeCell ref="F99:I99"/>
    <mergeCell ref="F100:I100"/>
    <mergeCell ref="F91:I91"/>
    <mergeCell ref="F92:I92"/>
    <mergeCell ref="F93:I93"/>
    <mergeCell ref="F94:I94"/>
    <mergeCell ref="F112:I112"/>
    <mergeCell ref="F113:I113"/>
    <mergeCell ref="F95:I95"/>
    <mergeCell ref="F96:I96"/>
    <mergeCell ref="F97:I97"/>
    <mergeCell ref="F109:I109"/>
    <mergeCell ref="F98:I98"/>
    <mergeCell ref="F136:I136"/>
    <mergeCell ref="F123:I123"/>
    <mergeCell ref="F124:I124"/>
    <mergeCell ref="F125:I125"/>
    <mergeCell ref="F148:I148"/>
    <mergeCell ref="F161:I161"/>
    <mergeCell ref="F159:I159"/>
    <mergeCell ref="F144:I144"/>
    <mergeCell ref="F140:I140"/>
    <mergeCell ref="F141:I141"/>
    <mergeCell ref="F165:I165"/>
    <mergeCell ref="F146:I146"/>
    <mergeCell ref="F147:I147"/>
    <mergeCell ref="F138:I138"/>
    <mergeCell ref="F143:I143"/>
    <mergeCell ref="F117:I117"/>
    <mergeCell ref="F160:I160"/>
    <mergeCell ref="F155:I155"/>
    <mergeCell ref="F84:I84"/>
    <mergeCell ref="F122:I122"/>
    <mergeCell ref="F114:I114"/>
    <mergeCell ref="F115:I115"/>
    <mergeCell ref="F116:I116"/>
    <mergeCell ref="F85:I85"/>
    <mergeCell ref="F86:I86"/>
    <mergeCell ref="F87:I87"/>
    <mergeCell ref="F145:I145"/>
    <mergeCell ref="F139:I139"/>
    <mergeCell ref="F142:I142"/>
    <mergeCell ref="F103:I103"/>
    <mergeCell ref="F104:I104"/>
    <mergeCell ref="F88:I88"/>
    <mergeCell ref="F137:I137"/>
    <mergeCell ref="F126:I126"/>
    <mergeCell ref="F108:I108"/>
    <mergeCell ref="F107:I107"/>
    <mergeCell ref="F105:I105"/>
    <mergeCell ref="F106:I106"/>
    <mergeCell ref="F101:I101"/>
    <mergeCell ref="F102:I102"/>
    <mergeCell ref="F118:I118"/>
    <mergeCell ref="F119:I119"/>
    <mergeCell ref="F120:I120"/>
    <mergeCell ref="F135:I135"/>
    <mergeCell ref="F131:I131"/>
    <mergeCell ref="F134:I134"/>
    <mergeCell ref="F127:I127"/>
    <mergeCell ref="F128:I128"/>
    <mergeCell ref="F129:I129"/>
    <mergeCell ref="F130:I130"/>
    <mergeCell ref="F132:I132"/>
    <mergeCell ref="F133:I133"/>
    <mergeCell ref="F149:I149"/>
    <mergeCell ref="F150:I150"/>
    <mergeCell ref="F151:I151"/>
    <mergeCell ref="F152:I152"/>
    <mergeCell ref="F153:I153"/>
    <mergeCell ref="F154:I154"/>
    <mergeCell ref="F163:I163"/>
    <mergeCell ref="F162:I162"/>
    <mergeCell ref="F164:I164"/>
    <mergeCell ref="F156:I156"/>
    <mergeCell ref="F157:I157"/>
    <mergeCell ref="F158:I158"/>
    <mergeCell ref="F65:I65"/>
    <mergeCell ref="F77:I77"/>
    <mergeCell ref="F78:I78"/>
    <mergeCell ref="F64:I64"/>
    <mergeCell ref="F63:I63"/>
    <mergeCell ref="F69:I69"/>
    <mergeCell ref="F66:I66"/>
    <mergeCell ref="F76:I76"/>
    <mergeCell ref="F74:I74"/>
    <mergeCell ref="F75:I75"/>
    <mergeCell ref="F70:I70"/>
    <mergeCell ref="F71:I71"/>
    <mergeCell ref="F72:I72"/>
    <mergeCell ref="F73:I73"/>
    <mergeCell ref="F67:I67"/>
    <mergeCell ref="F68:I68"/>
    <mergeCell ref="F62:I62"/>
    <mergeCell ref="F54:G54"/>
    <mergeCell ref="D54:E54"/>
    <mergeCell ref="A58:I58"/>
    <mergeCell ref="H54:I54"/>
    <mergeCell ref="B54:C54"/>
    <mergeCell ref="D52:E52"/>
    <mergeCell ref="F60:I60"/>
    <mergeCell ref="F61:I61"/>
    <mergeCell ref="F53:G53"/>
    <mergeCell ref="F52:G52"/>
    <mergeCell ref="F51:G51"/>
    <mergeCell ref="H53:I53"/>
    <mergeCell ref="H51:I51"/>
    <mergeCell ref="H52:I52"/>
    <mergeCell ref="H49:I49"/>
    <mergeCell ref="F48:G48"/>
    <mergeCell ref="F50:G50"/>
    <mergeCell ref="F49:G49"/>
    <mergeCell ref="D50:E50"/>
    <mergeCell ref="B53:C53"/>
    <mergeCell ref="B52:C52"/>
    <mergeCell ref="B51:C51"/>
    <mergeCell ref="D53:E53"/>
    <mergeCell ref="D51:E51"/>
    <mergeCell ref="D45:E45"/>
    <mergeCell ref="F47:G47"/>
    <mergeCell ref="D47:E47"/>
    <mergeCell ref="B48:C48"/>
    <mergeCell ref="H48:I48"/>
    <mergeCell ref="B50:C50"/>
    <mergeCell ref="D49:E49"/>
    <mergeCell ref="B49:C49"/>
    <mergeCell ref="D48:E48"/>
    <mergeCell ref="H50:I50"/>
    <mergeCell ref="D43:E43"/>
    <mergeCell ref="B47:C47"/>
    <mergeCell ref="H43:I43"/>
    <mergeCell ref="H46:I46"/>
    <mergeCell ref="H47:I47"/>
    <mergeCell ref="H44:I44"/>
    <mergeCell ref="D46:E46"/>
    <mergeCell ref="B44:C44"/>
    <mergeCell ref="D44:E44"/>
    <mergeCell ref="F44:G44"/>
    <mergeCell ref="B37:C37"/>
    <mergeCell ref="H37:I37"/>
    <mergeCell ref="A41:I41"/>
    <mergeCell ref="F46:G46"/>
    <mergeCell ref="F45:G45"/>
    <mergeCell ref="H45:I45"/>
    <mergeCell ref="F43:G43"/>
    <mergeCell ref="B45:C45"/>
    <mergeCell ref="B46:C46"/>
    <mergeCell ref="B43:C43"/>
    <mergeCell ref="B36:C36"/>
    <mergeCell ref="H34:I34"/>
    <mergeCell ref="H35:I35"/>
    <mergeCell ref="H36:I36"/>
    <mergeCell ref="B35:C35"/>
    <mergeCell ref="A32:I32"/>
    <mergeCell ref="B34:C34"/>
    <mergeCell ref="A28:C28"/>
    <mergeCell ref="H28:I28"/>
    <mergeCell ref="F28:G28"/>
    <mergeCell ref="A29:C29"/>
    <mergeCell ref="H29:I29"/>
    <mergeCell ref="F29:G29"/>
    <mergeCell ref="A26:C26"/>
    <mergeCell ref="H26:I26"/>
    <mergeCell ref="F26:G26"/>
    <mergeCell ref="A27:C27"/>
    <mergeCell ref="H27:I27"/>
    <mergeCell ref="F27:G27"/>
    <mergeCell ref="A25:C25"/>
    <mergeCell ref="H25:I25"/>
    <mergeCell ref="F22:G23"/>
    <mergeCell ref="H22:I23"/>
    <mergeCell ref="A22:C23"/>
    <mergeCell ref="H24:I24"/>
    <mergeCell ref="F25:G25"/>
    <mergeCell ref="A18:C18"/>
    <mergeCell ref="D18:I18"/>
    <mergeCell ref="A20:I20"/>
    <mergeCell ref="D22:E22"/>
    <mergeCell ref="F24:G24"/>
    <mergeCell ref="A24:C24"/>
    <mergeCell ref="A8:I8"/>
    <mergeCell ref="A11:I11"/>
    <mergeCell ref="A9:I9"/>
    <mergeCell ref="A10:I10"/>
    <mergeCell ref="A17:C17"/>
    <mergeCell ref="D17:I17"/>
    <mergeCell ref="A4:D4"/>
    <mergeCell ref="A15:C15"/>
    <mergeCell ref="D15:I15"/>
    <mergeCell ref="A16:C16"/>
    <mergeCell ref="D16:I16"/>
    <mergeCell ref="A3:I3"/>
    <mergeCell ref="A13:I13"/>
    <mergeCell ref="A5:I5"/>
    <mergeCell ref="A6:I6"/>
    <mergeCell ref="A7:I7"/>
  </mergeCells>
  <printOptions/>
  <pageMargins left="0.91" right="0.1968503937007874" top="0.72" bottom="0.51" header="0.45" footer="0.42"/>
  <pageSetup horizontalDpi="1200" verticalDpi="12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Q36" sqref="Q36"/>
    </sheetView>
  </sheetViews>
  <sheetFormatPr defaultColWidth="9.00390625" defaultRowHeight="12.75"/>
  <cols>
    <col min="1" max="1" width="4.375" style="13" customWidth="1"/>
    <col min="2" max="2" width="28.75390625" style="13" customWidth="1"/>
    <col min="3" max="3" width="11.375" style="13" customWidth="1"/>
    <col min="4" max="7" width="5.875" style="13" customWidth="1"/>
    <col min="8" max="8" width="12.00390625" style="13" customWidth="1"/>
    <col min="9" max="9" width="5.375" style="13" customWidth="1"/>
    <col min="10" max="10" width="5.125" style="13" customWidth="1"/>
    <col min="11" max="12" width="5.875" style="13" customWidth="1"/>
    <col min="13" max="13" width="12.25390625" style="13" customWidth="1"/>
    <col min="14" max="14" width="8.25390625" style="13" customWidth="1"/>
    <col min="15" max="16" width="5.875" style="13" customWidth="1"/>
    <col min="17" max="17" width="6.00390625" style="13" customWidth="1"/>
    <col min="18" max="18" width="10.00390625" style="13" customWidth="1"/>
    <col min="19" max="19" width="7.00390625" style="13" customWidth="1"/>
    <col min="20" max="20" width="7.875" style="13" customWidth="1"/>
    <col min="21" max="22" width="5.875" style="13" customWidth="1"/>
    <col min="23" max="25" width="9.125" style="13" hidden="1" customWidth="1"/>
    <col min="26" max="16384" width="9.125" style="13" customWidth="1"/>
  </cols>
  <sheetData>
    <row r="1" spans="1:22" ht="14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75" t="s">
        <v>103</v>
      </c>
      <c r="R1" s="275"/>
      <c r="S1" s="275"/>
      <c r="T1" s="275"/>
      <c r="U1" s="275"/>
      <c r="V1" s="275"/>
    </row>
    <row r="2" spans="1:22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11" t="s">
        <v>375</v>
      </c>
      <c r="R2" s="211"/>
      <c r="S2" s="211"/>
      <c r="T2" s="211"/>
      <c r="U2" s="211"/>
      <c r="V2" s="211"/>
    </row>
    <row r="3" spans="1:22" s="32" customFormat="1" ht="31.5" customHeight="1">
      <c r="A3" s="273" t="s">
        <v>314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</row>
    <row r="4" spans="1:22" ht="15" customHeight="1">
      <c r="A4" s="236" t="s">
        <v>157</v>
      </c>
      <c r="B4" s="236" t="s">
        <v>158</v>
      </c>
      <c r="C4" s="227" t="s">
        <v>159</v>
      </c>
      <c r="D4" s="227"/>
      <c r="E4" s="227" t="s">
        <v>160</v>
      </c>
      <c r="F4" s="227"/>
      <c r="G4" s="227"/>
      <c r="H4" s="227"/>
      <c r="I4" s="227"/>
      <c r="J4" s="227"/>
      <c r="K4" s="227" t="s">
        <v>334</v>
      </c>
      <c r="L4" s="227"/>
      <c r="M4" s="238" t="s">
        <v>330</v>
      </c>
      <c r="N4" s="238"/>
      <c r="O4" s="238"/>
      <c r="P4" s="238"/>
      <c r="Q4" s="238"/>
      <c r="R4" s="238"/>
      <c r="S4" s="238"/>
      <c r="T4" s="238"/>
      <c r="U4" s="238"/>
      <c r="V4" s="238"/>
    </row>
    <row r="5" spans="1:22" ht="70.5" customHeight="1">
      <c r="A5" s="236"/>
      <c r="B5" s="236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 t="s">
        <v>329</v>
      </c>
      <c r="N5" s="227"/>
      <c r="O5" s="227" t="s">
        <v>331</v>
      </c>
      <c r="P5" s="227"/>
      <c r="Q5" s="227" t="s">
        <v>141</v>
      </c>
      <c r="R5" s="227"/>
      <c r="S5" s="227" t="s">
        <v>332</v>
      </c>
      <c r="T5" s="227"/>
      <c r="U5" s="227" t="s">
        <v>333</v>
      </c>
      <c r="V5" s="227"/>
    </row>
    <row r="6" spans="1:22" ht="12" customHeight="1">
      <c r="A6" s="97">
        <v>1</v>
      </c>
      <c r="B6" s="97">
        <v>2</v>
      </c>
      <c r="C6" s="227">
        <v>3</v>
      </c>
      <c r="D6" s="227"/>
      <c r="E6" s="227">
        <v>4</v>
      </c>
      <c r="F6" s="227"/>
      <c r="G6" s="227"/>
      <c r="H6" s="227"/>
      <c r="I6" s="227"/>
      <c r="J6" s="227"/>
      <c r="K6" s="227">
        <v>5</v>
      </c>
      <c r="L6" s="227"/>
      <c r="M6" s="227">
        <v>6</v>
      </c>
      <c r="N6" s="227"/>
      <c r="O6" s="227">
        <v>7</v>
      </c>
      <c r="P6" s="227"/>
      <c r="Q6" s="227">
        <v>8</v>
      </c>
      <c r="R6" s="227"/>
      <c r="S6" s="227">
        <v>9</v>
      </c>
      <c r="T6" s="227"/>
      <c r="U6" s="227">
        <v>10</v>
      </c>
      <c r="V6" s="227"/>
    </row>
    <row r="7" spans="1:22" ht="12.75" customHeight="1">
      <c r="A7" s="141">
        <v>1</v>
      </c>
      <c r="B7" s="118" t="s">
        <v>630</v>
      </c>
      <c r="C7" s="274" t="s">
        <v>631</v>
      </c>
      <c r="D7" s="274"/>
      <c r="E7" s="227" t="s">
        <v>632</v>
      </c>
      <c r="F7" s="227"/>
      <c r="G7" s="227"/>
      <c r="H7" s="227"/>
      <c r="I7" s="227"/>
      <c r="J7" s="227"/>
      <c r="K7" s="272">
        <f aca="true" t="shared" si="0" ref="K7:K18">M7+O7+Q7+S7+U7</f>
        <v>172.29999999999998</v>
      </c>
      <c r="L7" s="272"/>
      <c r="M7" s="272">
        <v>64.6</v>
      </c>
      <c r="N7" s="272"/>
      <c r="O7" s="272">
        <v>75.6</v>
      </c>
      <c r="P7" s="272"/>
      <c r="Q7" s="272">
        <v>16.6</v>
      </c>
      <c r="R7" s="272"/>
      <c r="S7" s="272">
        <v>0</v>
      </c>
      <c r="T7" s="272"/>
      <c r="U7" s="272">
        <v>15.5</v>
      </c>
      <c r="V7" s="272"/>
    </row>
    <row r="8" spans="1:22" ht="12.75" customHeight="1">
      <c r="A8" s="141">
        <v>2</v>
      </c>
      <c r="B8" s="118" t="s">
        <v>633</v>
      </c>
      <c r="C8" s="274" t="s">
        <v>634</v>
      </c>
      <c r="D8" s="274" t="s">
        <v>601</v>
      </c>
      <c r="E8" s="227" t="s">
        <v>632</v>
      </c>
      <c r="F8" s="227" t="s">
        <v>601</v>
      </c>
      <c r="G8" s="227" t="s">
        <v>601</v>
      </c>
      <c r="H8" s="227" t="s">
        <v>601</v>
      </c>
      <c r="I8" s="227" t="s">
        <v>601</v>
      </c>
      <c r="J8" s="227" t="s">
        <v>601</v>
      </c>
      <c r="K8" s="272">
        <f t="shared" si="0"/>
        <v>176.89999999999998</v>
      </c>
      <c r="L8" s="272" t="s">
        <v>601</v>
      </c>
      <c r="M8" s="272">
        <v>63.1</v>
      </c>
      <c r="N8" s="272" t="s">
        <v>601</v>
      </c>
      <c r="O8" s="272">
        <v>80.6</v>
      </c>
      <c r="P8" s="272" t="s">
        <v>601</v>
      </c>
      <c r="Q8" s="272">
        <v>17.7</v>
      </c>
      <c r="R8" s="272" t="s">
        <v>601</v>
      </c>
      <c r="S8" s="272">
        <v>0</v>
      </c>
      <c r="T8" s="272" t="s">
        <v>601</v>
      </c>
      <c r="U8" s="272">
        <v>15.5</v>
      </c>
      <c r="V8" s="272" t="s">
        <v>601</v>
      </c>
    </row>
    <row r="9" spans="1:22" ht="12.75" customHeight="1">
      <c r="A9" s="141">
        <v>3</v>
      </c>
      <c r="B9" s="118" t="s">
        <v>635</v>
      </c>
      <c r="C9" s="274" t="s">
        <v>636</v>
      </c>
      <c r="D9" s="274" t="s">
        <v>601</v>
      </c>
      <c r="E9" s="227" t="s">
        <v>632</v>
      </c>
      <c r="F9" s="227" t="s">
        <v>601</v>
      </c>
      <c r="G9" s="227" t="s">
        <v>601</v>
      </c>
      <c r="H9" s="227" t="s">
        <v>601</v>
      </c>
      <c r="I9" s="227" t="s">
        <v>601</v>
      </c>
      <c r="J9" s="227" t="s">
        <v>601</v>
      </c>
      <c r="K9" s="272">
        <f t="shared" si="0"/>
        <v>194.3</v>
      </c>
      <c r="L9" s="272" t="s">
        <v>601</v>
      </c>
      <c r="M9" s="272">
        <v>68.7</v>
      </c>
      <c r="N9" s="272" t="s">
        <v>601</v>
      </c>
      <c r="O9" s="272">
        <v>88.2</v>
      </c>
      <c r="P9" s="272" t="s">
        <v>601</v>
      </c>
      <c r="Q9" s="272">
        <v>19.4</v>
      </c>
      <c r="R9" s="272" t="s">
        <v>601</v>
      </c>
      <c r="S9" s="272">
        <v>0</v>
      </c>
      <c r="T9" s="272" t="s">
        <v>601</v>
      </c>
      <c r="U9" s="272">
        <v>18</v>
      </c>
      <c r="V9" s="272" t="s">
        <v>601</v>
      </c>
    </row>
    <row r="10" spans="1:22" ht="12.75" customHeight="1">
      <c r="A10" s="141">
        <v>4</v>
      </c>
      <c r="B10" s="118" t="s">
        <v>637</v>
      </c>
      <c r="C10" s="274" t="s">
        <v>638</v>
      </c>
      <c r="D10" s="274" t="s">
        <v>601</v>
      </c>
      <c r="E10" s="227" t="s">
        <v>632</v>
      </c>
      <c r="F10" s="227" t="s">
        <v>601</v>
      </c>
      <c r="G10" s="227" t="s">
        <v>601</v>
      </c>
      <c r="H10" s="227" t="s">
        <v>601</v>
      </c>
      <c r="I10" s="227" t="s">
        <v>601</v>
      </c>
      <c r="J10" s="227" t="s">
        <v>601</v>
      </c>
      <c r="K10" s="272">
        <f t="shared" si="0"/>
        <v>178.4</v>
      </c>
      <c r="L10" s="272" t="s">
        <v>601</v>
      </c>
      <c r="M10" s="272">
        <v>66.2</v>
      </c>
      <c r="N10" s="272" t="s">
        <v>601</v>
      </c>
      <c r="O10" s="272">
        <v>75.6</v>
      </c>
      <c r="P10" s="272" t="s">
        <v>601</v>
      </c>
      <c r="Q10" s="272">
        <v>16.6</v>
      </c>
      <c r="R10" s="272" t="s">
        <v>601</v>
      </c>
      <c r="S10" s="272">
        <v>0</v>
      </c>
      <c r="T10" s="272" t="s">
        <v>601</v>
      </c>
      <c r="U10" s="272">
        <v>20</v>
      </c>
      <c r="V10" s="272" t="s">
        <v>601</v>
      </c>
    </row>
    <row r="11" spans="1:22" ht="12.75" customHeight="1">
      <c r="A11" s="141">
        <v>5</v>
      </c>
      <c r="B11" s="118" t="s">
        <v>639</v>
      </c>
      <c r="C11" s="274" t="s">
        <v>640</v>
      </c>
      <c r="D11" s="274" t="s">
        <v>601</v>
      </c>
      <c r="E11" s="227" t="s">
        <v>632</v>
      </c>
      <c r="F11" s="227" t="s">
        <v>601</v>
      </c>
      <c r="G11" s="227" t="s">
        <v>601</v>
      </c>
      <c r="H11" s="227" t="s">
        <v>601</v>
      </c>
      <c r="I11" s="227" t="s">
        <v>601</v>
      </c>
      <c r="J11" s="227" t="s">
        <v>601</v>
      </c>
      <c r="K11" s="272">
        <f t="shared" si="0"/>
        <v>0</v>
      </c>
      <c r="L11" s="272" t="s">
        <v>601</v>
      </c>
      <c r="M11" s="272">
        <v>0</v>
      </c>
      <c r="N11" s="272" t="s">
        <v>601</v>
      </c>
      <c r="O11" s="272">
        <v>0</v>
      </c>
      <c r="P11" s="272" t="s">
        <v>601</v>
      </c>
      <c r="Q11" s="272">
        <v>0</v>
      </c>
      <c r="R11" s="272" t="s">
        <v>601</v>
      </c>
      <c r="S11" s="272">
        <v>0</v>
      </c>
      <c r="T11" s="272" t="s">
        <v>601</v>
      </c>
      <c r="U11" s="272">
        <v>0</v>
      </c>
      <c r="V11" s="272" t="s">
        <v>601</v>
      </c>
    </row>
    <row r="12" spans="1:22" ht="12.75" customHeight="1">
      <c r="A12" s="141">
        <v>6</v>
      </c>
      <c r="B12" s="118" t="s">
        <v>641</v>
      </c>
      <c r="C12" s="274" t="s">
        <v>640</v>
      </c>
      <c r="D12" s="274" t="s">
        <v>601</v>
      </c>
      <c r="E12" s="227" t="s">
        <v>632</v>
      </c>
      <c r="F12" s="227" t="s">
        <v>601</v>
      </c>
      <c r="G12" s="227" t="s">
        <v>601</v>
      </c>
      <c r="H12" s="227" t="s">
        <v>601</v>
      </c>
      <c r="I12" s="227" t="s">
        <v>601</v>
      </c>
      <c r="J12" s="227" t="s">
        <v>601</v>
      </c>
      <c r="K12" s="272">
        <f t="shared" si="0"/>
        <v>187.20000000000002</v>
      </c>
      <c r="L12" s="272" t="s">
        <v>601</v>
      </c>
      <c r="M12" s="272">
        <v>56.6</v>
      </c>
      <c r="N12" s="272" t="s">
        <v>601</v>
      </c>
      <c r="O12" s="272">
        <v>88.2</v>
      </c>
      <c r="P12" s="272" t="s">
        <v>601</v>
      </c>
      <c r="Q12" s="272">
        <v>19.4</v>
      </c>
      <c r="R12" s="272" t="s">
        <v>601</v>
      </c>
      <c r="S12" s="272">
        <v>15</v>
      </c>
      <c r="T12" s="272" t="s">
        <v>601</v>
      </c>
      <c r="U12" s="272">
        <v>8</v>
      </c>
      <c r="V12" s="272" t="s">
        <v>601</v>
      </c>
    </row>
    <row r="13" spans="1:22" ht="12.75" customHeight="1">
      <c r="A13" s="141">
        <v>7</v>
      </c>
      <c r="B13" s="118" t="s">
        <v>642</v>
      </c>
      <c r="C13" s="274" t="s">
        <v>643</v>
      </c>
      <c r="D13" s="274" t="s">
        <v>601</v>
      </c>
      <c r="E13" s="227" t="s">
        <v>632</v>
      </c>
      <c r="F13" s="227" t="s">
        <v>601</v>
      </c>
      <c r="G13" s="227" t="s">
        <v>601</v>
      </c>
      <c r="H13" s="227" t="s">
        <v>601</v>
      </c>
      <c r="I13" s="227" t="s">
        <v>601</v>
      </c>
      <c r="J13" s="227" t="s">
        <v>601</v>
      </c>
      <c r="K13" s="272">
        <f t="shared" si="0"/>
        <v>184.39999999999998</v>
      </c>
      <c r="L13" s="272" t="s">
        <v>601</v>
      </c>
      <c r="M13" s="272">
        <v>53.8</v>
      </c>
      <c r="N13" s="272" t="s">
        <v>601</v>
      </c>
      <c r="O13" s="272">
        <v>80.6</v>
      </c>
      <c r="P13" s="272" t="s">
        <v>601</v>
      </c>
      <c r="Q13" s="272">
        <v>17.7</v>
      </c>
      <c r="R13" s="272" t="s">
        <v>601</v>
      </c>
      <c r="S13" s="272">
        <v>24.3</v>
      </c>
      <c r="T13" s="272" t="s">
        <v>601</v>
      </c>
      <c r="U13" s="272">
        <v>8</v>
      </c>
      <c r="V13" s="272" t="s">
        <v>601</v>
      </c>
    </row>
    <row r="14" spans="1:22" s="35" customFormat="1" ht="12.75" customHeight="1">
      <c r="A14" s="141">
        <v>8</v>
      </c>
      <c r="B14" s="118" t="s">
        <v>644</v>
      </c>
      <c r="C14" s="274" t="s">
        <v>643</v>
      </c>
      <c r="D14" s="274" t="s">
        <v>601</v>
      </c>
      <c r="E14" s="227" t="s">
        <v>632</v>
      </c>
      <c r="F14" s="227" t="s">
        <v>601</v>
      </c>
      <c r="G14" s="227" t="s">
        <v>601</v>
      </c>
      <c r="H14" s="227" t="s">
        <v>601</v>
      </c>
      <c r="I14" s="227" t="s">
        <v>601</v>
      </c>
      <c r="J14" s="227" t="s">
        <v>601</v>
      </c>
      <c r="K14" s="272">
        <f t="shared" si="0"/>
        <v>192.4</v>
      </c>
      <c r="L14" s="272" t="s">
        <v>601</v>
      </c>
      <c r="M14" s="272">
        <v>54</v>
      </c>
      <c r="N14" s="272" t="s">
        <v>601</v>
      </c>
      <c r="O14" s="272">
        <v>88.2</v>
      </c>
      <c r="P14" s="272" t="s">
        <v>601</v>
      </c>
      <c r="Q14" s="272">
        <v>19.4</v>
      </c>
      <c r="R14" s="272" t="s">
        <v>601</v>
      </c>
      <c r="S14" s="272">
        <v>22.8</v>
      </c>
      <c r="T14" s="272" t="s">
        <v>601</v>
      </c>
      <c r="U14" s="272">
        <v>8</v>
      </c>
      <c r="V14" s="272" t="s">
        <v>601</v>
      </c>
    </row>
    <row r="15" spans="1:22" ht="12.75" customHeight="1">
      <c r="A15" s="141">
        <v>9</v>
      </c>
      <c r="B15" s="118" t="s">
        <v>645</v>
      </c>
      <c r="C15" s="274" t="s">
        <v>646</v>
      </c>
      <c r="D15" s="274" t="s">
        <v>601</v>
      </c>
      <c r="E15" s="227" t="s">
        <v>632</v>
      </c>
      <c r="F15" s="227" t="s">
        <v>601</v>
      </c>
      <c r="G15" s="227" t="s">
        <v>601</v>
      </c>
      <c r="H15" s="227" t="s">
        <v>601</v>
      </c>
      <c r="I15" s="227" t="s">
        <v>601</v>
      </c>
      <c r="J15" s="227" t="s">
        <v>601</v>
      </c>
      <c r="K15" s="272">
        <f t="shared" si="0"/>
        <v>172.20000000000002</v>
      </c>
      <c r="L15" s="272" t="s">
        <v>601</v>
      </c>
      <c r="M15" s="272">
        <v>52.2</v>
      </c>
      <c r="N15" s="272" t="s">
        <v>601</v>
      </c>
      <c r="O15" s="272">
        <v>75.6</v>
      </c>
      <c r="P15" s="272" t="s">
        <v>601</v>
      </c>
      <c r="Q15" s="272">
        <v>16.6</v>
      </c>
      <c r="R15" s="272" t="s">
        <v>601</v>
      </c>
      <c r="S15" s="272">
        <v>23.3</v>
      </c>
      <c r="T15" s="272" t="s">
        <v>601</v>
      </c>
      <c r="U15" s="272">
        <v>4.5</v>
      </c>
      <c r="V15" s="272" t="s">
        <v>601</v>
      </c>
    </row>
    <row r="16" spans="1:22" ht="12.75" customHeight="1">
      <c r="A16" s="141">
        <v>10</v>
      </c>
      <c r="B16" s="118" t="s">
        <v>647</v>
      </c>
      <c r="C16" s="274" t="s">
        <v>648</v>
      </c>
      <c r="D16" s="274" t="s">
        <v>601</v>
      </c>
      <c r="E16" s="227" t="s">
        <v>632</v>
      </c>
      <c r="F16" s="227" t="s">
        <v>601</v>
      </c>
      <c r="G16" s="227" t="s">
        <v>601</v>
      </c>
      <c r="H16" s="227" t="s">
        <v>601</v>
      </c>
      <c r="I16" s="227" t="s">
        <v>601</v>
      </c>
      <c r="J16" s="227" t="s">
        <v>601</v>
      </c>
      <c r="K16" s="272">
        <f t="shared" si="0"/>
        <v>174.5</v>
      </c>
      <c r="L16" s="272" t="s">
        <v>601</v>
      </c>
      <c r="M16" s="272">
        <v>51.2</v>
      </c>
      <c r="N16" s="272" t="s">
        <v>601</v>
      </c>
      <c r="O16" s="272">
        <v>80.6</v>
      </c>
      <c r="P16" s="272" t="s">
        <v>601</v>
      </c>
      <c r="Q16" s="272">
        <v>17.7</v>
      </c>
      <c r="R16" s="272" t="s">
        <v>601</v>
      </c>
      <c r="S16" s="272">
        <v>0</v>
      </c>
      <c r="T16" s="272" t="s">
        <v>601</v>
      </c>
      <c r="U16" s="272">
        <v>25</v>
      </c>
      <c r="V16" s="272" t="s">
        <v>601</v>
      </c>
    </row>
    <row r="17" spans="1:22" ht="12.75" customHeight="1">
      <c r="A17" s="141">
        <v>11</v>
      </c>
      <c r="B17" s="118" t="s">
        <v>649</v>
      </c>
      <c r="C17" s="274" t="s">
        <v>648</v>
      </c>
      <c r="D17" s="274" t="s">
        <v>601</v>
      </c>
      <c r="E17" s="227" t="s">
        <v>632</v>
      </c>
      <c r="F17" s="227" t="s">
        <v>601</v>
      </c>
      <c r="G17" s="227" t="s">
        <v>601</v>
      </c>
      <c r="H17" s="227" t="s">
        <v>601</v>
      </c>
      <c r="I17" s="227" t="s">
        <v>601</v>
      </c>
      <c r="J17" s="227" t="s">
        <v>601</v>
      </c>
      <c r="K17" s="272">
        <f t="shared" si="0"/>
        <v>169.6</v>
      </c>
      <c r="L17" s="272" t="s">
        <v>601</v>
      </c>
      <c r="M17" s="272">
        <v>51.6</v>
      </c>
      <c r="N17" s="272" t="s">
        <v>601</v>
      </c>
      <c r="O17" s="272">
        <v>75.6</v>
      </c>
      <c r="P17" s="272" t="s">
        <v>601</v>
      </c>
      <c r="Q17" s="272">
        <v>16.6</v>
      </c>
      <c r="R17" s="272" t="s">
        <v>601</v>
      </c>
      <c r="S17" s="272">
        <v>17.8</v>
      </c>
      <c r="T17" s="272" t="s">
        <v>601</v>
      </c>
      <c r="U17" s="272">
        <v>8</v>
      </c>
      <c r="V17" s="272" t="s">
        <v>601</v>
      </c>
    </row>
    <row r="18" spans="1:22" ht="16.5" customHeight="1">
      <c r="A18" s="276" t="s">
        <v>180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2">
        <f t="shared" si="0"/>
        <v>1802.2</v>
      </c>
      <c r="L18" s="272"/>
      <c r="M18" s="272">
        <v>582</v>
      </c>
      <c r="N18" s="272"/>
      <c r="O18" s="272">
        <v>808.8</v>
      </c>
      <c r="P18" s="272"/>
      <c r="Q18" s="272">
        <v>177.7</v>
      </c>
      <c r="R18" s="272"/>
      <c r="S18" s="272">
        <v>103.2</v>
      </c>
      <c r="T18" s="272"/>
      <c r="U18" s="272">
        <v>130.5</v>
      </c>
      <c r="V18" s="272"/>
    </row>
    <row r="19" spans="1:22" ht="16.5" customHeight="1">
      <c r="A19" s="142"/>
      <c r="B19" s="142"/>
      <c r="C19" s="142"/>
      <c r="D19" s="142"/>
      <c r="E19" s="142"/>
      <c r="F19" s="142"/>
      <c r="G19" s="142"/>
      <c r="H19" s="142"/>
      <c r="I19" s="143"/>
      <c r="J19" s="143"/>
      <c r="L19" s="144"/>
      <c r="M19" s="145"/>
      <c r="N19" s="145"/>
      <c r="O19" s="145"/>
      <c r="P19" s="145"/>
      <c r="Q19" s="145"/>
      <c r="R19" s="145"/>
      <c r="S19" s="145"/>
      <c r="T19" s="145"/>
      <c r="U19" s="145"/>
      <c r="V19" s="145"/>
    </row>
    <row r="20" spans="1:22" ht="18.75" customHeight="1">
      <c r="A20" s="2"/>
      <c r="B20" s="2"/>
      <c r="C20" s="2"/>
      <c r="D20" s="2"/>
      <c r="E20" s="2"/>
      <c r="F20" s="2"/>
      <c r="G20" s="2"/>
      <c r="H20" s="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8.75" customHeight="1">
      <c r="A21" s="273" t="s">
        <v>315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</row>
    <row r="22" spans="1:22" s="32" customFormat="1" ht="18.75" customHeight="1">
      <c r="A22" s="14" t="s">
        <v>601</v>
      </c>
      <c r="B22" s="14"/>
      <c r="C22" s="14"/>
      <c r="D22" s="14"/>
      <c r="E22" s="14"/>
      <c r="F22" s="14"/>
      <c r="G22" s="14"/>
      <c r="H22" s="14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32" customFormat="1" ht="17.25" customHeight="1">
      <c r="A23" s="113"/>
      <c r="B23" s="113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13"/>
    </row>
    <row r="24" spans="1:22" s="32" customFormat="1" ht="30" customHeight="1">
      <c r="A24" s="273" t="s">
        <v>316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</row>
    <row r="25" spans="1:22" s="32" customFormat="1" ht="33" customHeight="1">
      <c r="A25" s="274" t="s">
        <v>157</v>
      </c>
      <c r="B25" s="227" t="s">
        <v>419</v>
      </c>
      <c r="C25" s="227" t="s">
        <v>179</v>
      </c>
      <c r="D25" s="227"/>
      <c r="E25" s="227"/>
      <c r="F25" s="227"/>
      <c r="G25" s="227"/>
      <c r="H25" s="227" t="s">
        <v>8</v>
      </c>
      <c r="I25" s="227"/>
      <c r="J25" s="227"/>
      <c r="K25" s="227"/>
      <c r="L25" s="227"/>
      <c r="M25" s="227" t="s">
        <v>420</v>
      </c>
      <c r="N25" s="227"/>
      <c r="O25" s="227"/>
      <c r="P25" s="227"/>
      <c r="Q25" s="227"/>
      <c r="R25" s="227" t="s">
        <v>180</v>
      </c>
      <c r="S25" s="227"/>
      <c r="T25" s="227"/>
      <c r="U25" s="227"/>
      <c r="V25" s="227"/>
    </row>
    <row r="26" spans="1:22" s="32" customFormat="1" ht="34.5" customHeight="1">
      <c r="A26" s="274"/>
      <c r="B26" s="227"/>
      <c r="C26" s="228" t="s">
        <v>380</v>
      </c>
      <c r="D26" s="226" t="s">
        <v>381</v>
      </c>
      <c r="E26" s="226"/>
      <c r="F26" s="226"/>
      <c r="G26" s="226"/>
      <c r="H26" s="228" t="s">
        <v>380</v>
      </c>
      <c r="I26" s="226" t="s">
        <v>381</v>
      </c>
      <c r="J26" s="226"/>
      <c r="K26" s="226"/>
      <c r="L26" s="226"/>
      <c r="M26" s="228" t="s">
        <v>380</v>
      </c>
      <c r="N26" s="226" t="s">
        <v>381</v>
      </c>
      <c r="O26" s="226"/>
      <c r="P26" s="226"/>
      <c r="Q26" s="226"/>
      <c r="R26" s="228" t="s">
        <v>380</v>
      </c>
      <c r="S26" s="226" t="s">
        <v>381</v>
      </c>
      <c r="T26" s="226"/>
      <c r="U26" s="226"/>
      <c r="V26" s="226"/>
    </row>
    <row r="27" spans="1:22" s="32" customFormat="1" ht="37.5" customHeight="1">
      <c r="A27" s="274"/>
      <c r="B27" s="227"/>
      <c r="C27" s="228"/>
      <c r="D27" s="49" t="s">
        <v>326</v>
      </c>
      <c r="E27" s="49" t="s">
        <v>328</v>
      </c>
      <c r="F27" s="49" t="s">
        <v>322</v>
      </c>
      <c r="G27" s="49" t="s">
        <v>294</v>
      </c>
      <c r="H27" s="228"/>
      <c r="I27" s="49" t="s">
        <v>326</v>
      </c>
      <c r="J27" s="49" t="s">
        <v>328</v>
      </c>
      <c r="K27" s="49" t="s">
        <v>322</v>
      </c>
      <c r="L27" s="49" t="s">
        <v>294</v>
      </c>
      <c r="M27" s="228"/>
      <c r="N27" s="49" t="s">
        <v>326</v>
      </c>
      <c r="O27" s="49" t="s">
        <v>328</v>
      </c>
      <c r="P27" s="49" t="s">
        <v>322</v>
      </c>
      <c r="Q27" s="49" t="s">
        <v>294</v>
      </c>
      <c r="R27" s="228"/>
      <c r="S27" s="49" t="s">
        <v>326</v>
      </c>
      <c r="T27" s="49" t="s">
        <v>328</v>
      </c>
      <c r="U27" s="49" t="s">
        <v>322</v>
      </c>
      <c r="V27" s="49" t="s">
        <v>294</v>
      </c>
    </row>
    <row r="28" spans="1:22" s="32" customFormat="1" ht="16.5" customHeight="1">
      <c r="A28" s="116">
        <v>1</v>
      </c>
      <c r="B28" s="50">
        <v>2</v>
      </c>
      <c r="C28" s="48">
        <v>3</v>
      </c>
      <c r="D28" s="49">
        <v>4</v>
      </c>
      <c r="E28" s="49">
        <v>5</v>
      </c>
      <c r="F28" s="49">
        <v>6</v>
      </c>
      <c r="G28" s="49">
        <v>7</v>
      </c>
      <c r="H28" s="48">
        <v>8</v>
      </c>
      <c r="I28" s="49">
        <v>9</v>
      </c>
      <c r="J28" s="49">
        <v>10</v>
      </c>
      <c r="K28" s="49">
        <v>11</v>
      </c>
      <c r="L28" s="49">
        <v>12</v>
      </c>
      <c r="M28" s="48">
        <v>13</v>
      </c>
      <c r="N28" s="49">
        <v>14</v>
      </c>
      <c r="O28" s="49">
        <v>15</v>
      </c>
      <c r="P28" s="49">
        <v>16</v>
      </c>
      <c r="Q28" s="49">
        <v>17</v>
      </c>
      <c r="R28" s="48">
        <v>18</v>
      </c>
      <c r="S28" s="49">
        <v>19</v>
      </c>
      <c r="T28" s="49">
        <v>20</v>
      </c>
      <c r="U28" s="49">
        <v>21</v>
      </c>
      <c r="V28" s="49">
        <v>22</v>
      </c>
    </row>
    <row r="29" spans="1:22" s="32" customFormat="1" ht="12.75" customHeight="1">
      <c r="A29" s="147" t="s">
        <v>601</v>
      </c>
      <c r="B29" s="148" t="s">
        <v>601</v>
      </c>
      <c r="C29" s="165">
        <f>SUM(D29:G29)</f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f>SUM(I29:L29)</f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f>SUM(N29:Q29)</f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f>SUM(S29:V29)</f>
        <v>0</v>
      </c>
      <c r="S29" s="165">
        <f>D29+I29+N29</f>
        <v>0</v>
      </c>
      <c r="T29" s="165">
        <f>E29+J29+O29</f>
        <v>0</v>
      </c>
      <c r="U29" s="165">
        <f>F29+K29+P29</f>
        <v>0</v>
      </c>
      <c r="V29" s="165">
        <f>G29+L29+Q29</f>
        <v>0</v>
      </c>
    </row>
    <row r="30" spans="1:22" s="32" customFormat="1" ht="15" customHeight="1">
      <c r="A30" s="278" t="s">
        <v>180</v>
      </c>
      <c r="B30" s="278"/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</row>
    <row r="31" spans="1:22" s="32" customFormat="1" ht="19.5" customHeight="1">
      <c r="A31" s="279" t="s">
        <v>181</v>
      </c>
      <c r="B31" s="279"/>
      <c r="C31" s="196" t="e">
        <f>C30/R30*100</f>
        <v>#DIV/0!</v>
      </c>
      <c r="D31" s="196">
        <v>0</v>
      </c>
      <c r="E31" s="196">
        <v>0</v>
      </c>
      <c r="F31" s="196">
        <v>0</v>
      </c>
      <c r="G31" s="196">
        <v>0</v>
      </c>
      <c r="H31" s="196" t="e">
        <f>H30/R30*100</f>
        <v>#DIV/0!</v>
      </c>
      <c r="I31" s="196">
        <v>0</v>
      </c>
      <c r="J31" s="196">
        <v>0</v>
      </c>
      <c r="K31" s="196">
        <v>0</v>
      </c>
      <c r="L31" s="196">
        <v>0</v>
      </c>
      <c r="M31" s="196" t="e">
        <f>M30/R30*100</f>
        <v>#DIV/0!</v>
      </c>
      <c r="N31" s="196">
        <v>0</v>
      </c>
      <c r="O31" s="196">
        <v>0</v>
      </c>
      <c r="P31" s="196">
        <v>0</v>
      </c>
      <c r="Q31" s="196">
        <v>0</v>
      </c>
      <c r="R31" s="196" t="s">
        <v>650</v>
      </c>
      <c r="S31" s="196" t="s">
        <v>650</v>
      </c>
      <c r="T31" s="196" t="s">
        <v>650</v>
      </c>
      <c r="U31" s="196" t="s">
        <v>650</v>
      </c>
      <c r="V31" s="196" t="s">
        <v>650</v>
      </c>
    </row>
    <row r="32" spans="1:22" s="32" customFormat="1" ht="15" customHeight="1">
      <c r="A32" s="113"/>
      <c r="B32" s="113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</row>
    <row r="33" spans="1:22" s="166" customFormat="1" ht="13.5" customHeight="1">
      <c r="A33" s="113"/>
      <c r="B33" s="113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s="32" customFormat="1" ht="15" customHeight="1">
      <c r="A34" s="113"/>
      <c r="B34" s="113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s="32" customFormat="1" ht="17.25" customHeight="1">
      <c r="A35" s="273" t="s">
        <v>317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</row>
    <row r="36" spans="1:22" s="32" customFormat="1" ht="18.75" customHeight="1">
      <c r="A36" s="113" t="s">
        <v>601</v>
      </c>
      <c r="B36" s="113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s="32" customFormat="1" ht="71.25" customHeight="1">
      <c r="A37" s="113" t="s">
        <v>601</v>
      </c>
      <c r="B37" s="113" t="s">
        <v>601</v>
      </c>
      <c r="C37" s="146" t="s">
        <v>601</v>
      </c>
      <c r="D37" s="146" t="s">
        <v>601</v>
      </c>
      <c r="E37" s="146" t="s">
        <v>601</v>
      </c>
      <c r="F37" s="146" t="s">
        <v>601</v>
      </c>
      <c r="G37" s="146" t="s">
        <v>601</v>
      </c>
      <c r="H37" s="146" t="s">
        <v>601</v>
      </c>
      <c r="I37" s="146" t="s">
        <v>601</v>
      </c>
      <c r="J37" s="146" t="s">
        <v>601</v>
      </c>
      <c r="K37" s="146" t="s">
        <v>601</v>
      </c>
      <c r="L37" s="146" t="s">
        <v>601</v>
      </c>
      <c r="M37" s="146" t="s">
        <v>601</v>
      </c>
      <c r="N37" s="146" t="s">
        <v>601</v>
      </c>
      <c r="O37" s="146" t="s">
        <v>601</v>
      </c>
      <c r="P37" s="146" t="s">
        <v>601</v>
      </c>
      <c r="Q37" s="146" t="s">
        <v>601</v>
      </c>
      <c r="R37" s="146" t="s">
        <v>601</v>
      </c>
      <c r="S37" s="146" t="s">
        <v>601</v>
      </c>
      <c r="T37" s="146" t="s">
        <v>601</v>
      </c>
      <c r="U37" s="146" t="s">
        <v>601</v>
      </c>
      <c r="V37" s="146" t="s">
        <v>601</v>
      </c>
    </row>
    <row r="38" spans="2:22" ht="71.25" customHeight="1">
      <c r="B38" s="277" t="s">
        <v>349</v>
      </c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</row>
    <row r="39" spans="2:22" ht="14.25" customHeight="1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2:22" ht="14.25" customHeight="1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ht="14.25" customHeight="1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2:22" ht="14.25" customHeight="1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2:11" ht="18.75" customHeight="1">
      <c r="B43" s="39" t="s">
        <v>356</v>
      </c>
      <c r="C43" s="33"/>
      <c r="D43" s="33"/>
      <c r="E43" s="35"/>
      <c r="F43" s="35"/>
      <c r="G43" s="35"/>
      <c r="H43" s="35"/>
      <c r="I43" s="35"/>
      <c r="J43" s="35"/>
      <c r="K43" s="2"/>
    </row>
    <row r="44" spans="2:20" ht="6.75" customHeight="1">
      <c r="B44" s="40" t="s">
        <v>362</v>
      </c>
      <c r="L44" s="41" t="s">
        <v>360</v>
      </c>
      <c r="M44" s="42"/>
      <c r="O44" s="43"/>
      <c r="R44" s="41"/>
      <c r="S44" s="41" t="s">
        <v>361</v>
      </c>
      <c r="T44" s="41"/>
    </row>
    <row r="45" spans="2:20" s="75" customFormat="1" ht="18.75" customHeight="1">
      <c r="B45" s="38" t="s">
        <v>355</v>
      </c>
      <c r="L45" s="37" t="s">
        <v>357</v>
      </c>
      <c r="M45" s="34"/>
      <c r="O45" s="32"/>
      <c r="R45" s="32"/>
      <c r="S45" s="37" t="s">
        <v>358</v>
      </c>
      <c r="T45" s="32"/>
    </row>
    <row r="46" spans="2:22" ht="18.75" customHeight="1"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</row>
    <row r="47" spans="2:22" ht="18.75" customHeight="1"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</row>
    <row r="48" spans="2:22" ht="18.75" customHeight="1"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</row>
    <row r="49" ht="18.75" customHeight="1">
      <c r="B49" s="150"/>
    </row>
    <row r="50" ht="18.75" customHeight="1"/>
    <row r="51" ht="19.5" customHeight="1"/>
    <row r="52" ht="19.5" customHeight="1">
      <c r="B52" s="151"/>
    </row>
    <row r="53" ht="19.5" customHeight="1">
      <c r="B53" s="151"/>
    </row>
    <row r="54" ht="19.5" customHeight="1">
      <c r="B54" s="151"/>
    </row>
    <row r="55" ht="19.5" customHeight="1">
      <c r="B55" s="151"/>
    </row>
    <row r="56" ht="19.5" customHeight="1">
      <c r="B56" s="151"/>
    </row>
    <row r="57" ht="19.5" customHeight="1">
      <c r="B57" s="151"/>
    </row>
    <row r="58" ht="19.5" customHeight="1">
      <c r="B58" s="151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137">
    <mergeCell ref="I26:L26"/>
    <mergeCell ref="A35:V35"/>
    <mergeCell ref="A30:B30"/>
    <mergeCell ref="A31:B31"/>
    <mergeCell ref="S26:V26"/>
    <mergeCell ref="N26:Q26"/>
    <mergeCell ref="A25:A27"/>
    <mergeCell ref="B25:B27"/>
    <mergeCell ref="C26:C27"/>
    <mergeCell ref="B38:V38"/>
    <mergeCell ref="H26:H27"/>
    <mergeCell ref="M26:M27"/>
    <mergeCell ref="R26:R27"/>
    <mergeCell ref="D26:G26"/>
    <mergeCell ref="A21:V21"/>
    <mergeCell ref="M25:Q25"/>
    <mergeCell ref="A24:V24"/>
    <mergeCell ref="R25:V25"/>
    <mergeCell ref="C25:G25"/>
    <mergeCell ref="H25:L25"/>
    <mergeCell ref="K18:L18"/>
    <mergeCell ref="M18:N18"/>
    <mergeCell ref="A18:J18"/>
    <mergeCell ref="U18:V18"/>
    <mergeCell ref="S18:T18"/>
    <mergeCell ref="O18:P18"/>
    <mergeCell ref="Q18:R18"/>
    <mergeCell ref="K17:L17"/>
    <mergeCell ref="M17:N17"/>
    <mergeCell ref="E17:J17"/>
    <mergeCell ref="C17:D17"/>
    <mergeCell ref="U17:V17"/>
    <mergeCell ref="S17:T17"/>
    <mergeCell ref="O17:P17"/>
    <mergeCell ref="Q17:R17"/>
    <mergeCell ref="K16:L16"/>
    <mergeCell ref="M16:N16"/>
    <mergeCell ref="E16:J16"/>
    <mergeCell ref="C16:D16"/>
    <mergeCell ref="U16:V16"/>
    <mergeCell ref="S16:T16"/>
    <mergeCell ref="O16:P16"/>
    <mergeCell ref="Q16:R16"/>
    <mergeCell ref="K15:L15"/>
    <mergeCell ref="M15:N15"/>
    <mergeCell ref="E15:J15"/>
    <mergeCell ref="C15:D15"/>
    <mergeCell ref="U15:V15"/>
    <mergeCell ref="S15:T15"/>
    <mergeCell ref="O15:P15"/>
    <mergeCell ref="Q15:R15"/>
    <mergeCell ref="K14:L14"/>
    <mergeCell ref="M14:N14"/>
    <mergeCell ref="E14:J14"/>
    <mergeCell ref="C14:D14"/>
    <mergeCell ref="U14:V14"/>
    <mergeCell ref="S14:T14"/>
    <mergeCell ref="O14:P14"/>
    <mergeCell ref="Q14:R14"/>
    <mergeCell ref="K13:L13"/>
    <mergeCell ref="M13:N13"/>
    <mergeCell ref="E13:J13"/>
    <mergeCell ref="C13:D13"/>
    <mergeCell ref="U13:V13"/>
    <mergeCell ref="S13:T13"/>
    <mergeCell ref="O13:P13"/>
    <mergeCell ref="Q13:R13"/>
    <mergeCell ref="K12:L12"/>
    <mergeCell ref="M12:N12"/>
    <mergeCell ref="E12:J12"/>
    <mergeCell ref="C12:D12"/>
    <mergeCell ref="U12:V12"/>
    <mergeCell ref="S12:T12"/>
    <mergeCell ref="O12:P12"/>
    <mergeCell ref="Q12:R12"/>
    <mergeCell ref="K11:L11"/>
    <mergeCell ref="M11:N11"/>
    <mergeCell ref="E11:J11"/>
    <mergeCell ref="C11:D11"/>
    <mergeCell ref="U11:V11"/>
    <mergeCell ref="S11:T11"/>
    <mergeCell ref="O11:P11"/>
    <mergeCell ref="Q11:R11"/>
    <mergeCell ref="K10:L10"/>
    <mergeCell ref="M10:N10"/>
    <mergeCell ref="E10:J10"/>
    <mergeCell ref="C10:D10"/>
    <mergeCell ref="U10:V10"/>
    <mergeCell ref="S10:T10"/>
    <mergeCell ref="O10:P10"/>
    <mergeCell ref="Q10:R10"/>
    <mergeCell ref="K9:L9"/>
    <mergeCell ref="M9:N9"/>
    <mergeCell ref="E9:J9"/>
    <mergeCell ref="C9:D9"/>
    <mergeCell ref="U9:V9"/>
    <mergeCell ref="S9:T9"/>
    <mergeCell ref="O9:P9"/>
    <mergeCell ref="Q9:R9"/>
    <mergeCell ref="Q2:V2"/>
    <mergeCell ref="Q1:V1"/>
    <mergeCell ref="K8:L8"/>
    <mergeCell ref="M8:N8"/>
    <mergeCell ref="E8:J8"/>
    <mergeCell ref="C8:D8"/>
    <mergeCell ref="U8:V8"/>
    <mergeCell ref="S8:T8"/>
    <mergeCell ref="O8:P8"/>
    <mergeCell ref="Q8:R8"/>
    <mergeCell ref="A4:A5"/>
    <mergeCell ref="C6:D6"/>
    <mergeCell ref="C7:D7"/>
    <mergeCell ref="U7:V7"/>
    <mergeCell ref="S7:T7"/>
    <mergeCell ref="O7:P7"/>
    <mergeCell ref="Q7:R7"/>
    <mergeCell ref="U5:V5"/>
    <mergeCell ref="S6:T6"/>
    <mergeCell ref="U6:V6"/>
    <mergeCell ref="E4:J5"/>
    <mergeCell ref="S5:T5"/>
    <mergeCell ref="K6:L6"/>
    <mergeCell ref="M6:N6"/>
    <mergeCell ref="O6:P6"/>
    <mergeCell ref="Q6:R6"/>
    <mergeCell ref="K4:L5"/>
    <mergeCell ref="M5:N5"/>
    <mergeCell ref="K7:L7"/>
    <mergeCell ref="M7:N7"/>
    <mergeCell ref="A3:V3"/>
    <mergeCell ref="E7:J7"/>
    <mergeCell ref="E6:J6"/>
    <mergeCell ref="O5:P5"/>
    <mergeCell ref="Q5:R5"/>
    <mergeCell ref="B4:B5"/>
    <mergeCell ref="C4:D5"/>
    <mergeCell ref="M4:V4"/>
  </mergeCells>
  <printOptions/>
  <pageMargins left="0.984251968503937" right="0.1968503937007874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SVETA</cp:lastModifiedBy>
  <cp:lastPrinted>2009-05-05T11:23:56Z</cp:lastPrinted>
  <dcterms:created xsi:type="dcterms:W3CDTF">2003-03-13T16:00:22Z</dcterms:created>
  <dcterms:modified xsi:type="dcterms:W3CDTF">2019-09-30T11:16:47Z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