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55" activeTab="0"/>
  </bookViews>
  <sheets>
    <sheet name="додаток 2  (3)" sheetId="1" r:id="rId1"/>
  </sheets>
  <definedNames>
    <definedName name="В15">#REF!</definedName>
    <definedName name="_xlnm.Print_Area" localSheetId="0">'додаток 2  (3)'!$A$1:$F$51</definedName>
  </definedNames>
  <calcPr fullCalcOnLoad="1"/>
</workbook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<sst xmlns="http://schemas.openxmlformats.org/spreadsheetml/2006/main" count="56" uniqueCount="44">
  <si>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</si>
  <si>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</si>
  <si>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</si>
  <si>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</si>
  <si>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</si>
  <si>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</si>
  <si>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</si>
  <si>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</si>
  <si>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</si>
  <si>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</si>
  <si>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</si>
  <si>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</si>
  <si>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</si>
  <si>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</si>
  <si>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</si>
  <si>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</si>
  <si>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</si>
  <si>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</si>
  <si>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</si>
  <si>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</si>
  <si>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</si>
  <si>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</si>
  <si>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</si>
  <si>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</si>
  <si>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</si>
  <si>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</si>
  <si>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</si>
  <si>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</si>
  <si>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</si>
  <si>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</si>
  <si>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</si>
  <si>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</si>
  <si>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</si>
  <si>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</si>
  <si>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</si>
  <si>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</si>
  <si>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</si>
  <si>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</si>
  <si>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</si>
  <si>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</si>
  <si>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 xml:space="preserve">Секретар Мелітопольської міської ради </t>
  </si>
  <si>
    <t>Погашення</t>
  </si>
  <si>
    <t>Яна ЧАБАН</t>
  </si>
  <si>
    <t>Роман РОМАНОВ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</si>
</sst>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;[Red]#,##0"/>
  </numFmts>
  <fonts count="30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4" fillId="12" borderId="1" applyNumberFormat="0" applyAlignment="0" applyProtection="0"/>
    <xf numFmtId="0" fontId="5" fillId="31" borderId="2" applyNumberFormat="0" applyAlignment="0" applyProtection="0"/>
    <xf numFmtId="0" fontId="6" fillId="31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71" applyNumberFormat="1" applyFont="1" applyFill="1" applyBorder="1" applyAlignment="1" applyProtection="1">
      <alignment/>
      <protection/>
    </xf>
    <xf numFmtId="49" fontId="19" fillId="0" borderId="0" xfId="71" applyNumberFormat="1" applyFont="1" applyFill="1" applyBorder="1" applyAlignment="1" applyProtection="1">
      <alignment vertical="top" wrapText="1"/>
      <protection/>
    </xf>
    <xf numFmtId="0" fontId="19" fillId="0" borderId="0" xfId="71" applyNumberFormat="1" applyFont="1" applyFill="1" applyBorder="1" applyAlignment="1" applyProtection="1">
      <alignment horizontal="left" vertical="top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35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NumberFormat="1" applyFont="1" applyFill="1" applyBorder="1" applyAlignment="1" applyProtection="1">
      <alignment horizontal="center" vertical="center"/>
      <protection/>
    </xf>
    <xf numFmtId="164" fontId="19" fillId="0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Font="1" applyBorder="1" applyAlignment="1">
      <alignment horizontal="justify" wrapText="1"/>
      <protection/>
    </xf>
    <xf numFmtId="164" fontId="19" fillId="0" borderId="2" xfId="71" applyNumberFormat="1" applyFont="1" applyBorder="1" applyAlignment="1">
      <alignment horizontal="center" wrapText="1"/>
      <protection/>
    </xf>
    <xf numFmtId="0" fontId="19" fillId="0" borderId="2" xfId="71" applyFont="1" applyBorder="1" applyAlignment="1">
      <alignment horizontal="left" wrapText="1"/>
      <protection/>
    </xf>
    <xf numFmtId="0" fontId="19" fillId="0" borderId="2" xfId="71" applyNumberFormat="1" applyFont="1" applyFill="1" applyBorder="1" applyAlignment="1" applyProtection="1">
      <alignment horizontal="justify" wrapText="1"/>
      <protection/>
    </xf>
    <xf numFmtId="164" fontId="19" fillId="0" borderId="2" xfId="71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19" fillId="0" borderId="2" xfId="71" applyFont="1" applyBorder="1" applyAlignment="1">
      <alignment horizontal="center" vertical="center"/>
      <protection/>
    </xf>
    <xf numFmtId="0" fontId="19" fillId="0" borderId="10" xfId="71" applyNumberFormat="1" applyFont="1" applyFill="1" applyBorder="1" applyAlignment="1" applyProtection="1">
      <alignment horizontal="justify" wrapText="1"/>
      <protection/>
    </xf>
    <xf numFmtId="164" fontId="22" fillId="0" borderId="11" xfId="71" applyNumberFormat="1" applyFont="1" applyFill="1" applyBorder="1" applyAlignment="1" applyProtection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center"/>
      <protection/>
    </xf>
    <xf numFmtId="0" fontId="19" fillId="0" borderId="2" xfId="71" applyNumberFormat="1" applyFont="1" applyFill="1" applyBorder="1" applyAlignment="1" applyProtection="1">
      <alignment horizontal="center"/>
      <protection/>
    </xf>
    <xf numFmtId="0" fontId="0" fillId="0" borderId="0" xfId="71" applyFont="1" applyAlignment="1">
      <alignment horizontal="left"/>
      <protection/>
    </xf>
    <xf numFmtId="0" fontId="1" fillId="0" borderId="0" xfId="71" applyFont="1">
      <alignment/>
      <protection/>
    </xf>
    <xf numFmtId="0" fontId="0" fillId="0" borderId="0" xfId="0" applyFont="1" applyAlignment="1">
      <alignment/>
    </xf>
    <xf numFmtId="0" fontId="0" fillId="0" borderId="0" xfId="71" applyFont="1">
      <alignment/>
      <protection/>
    </xf>
    <xf numFmtId="165" fontId="0" fillId="0" borderId="0" xfId="71" applyNumberFormat="1" applyFont="1" applyBorder="1">
      <alignment/>
      <protection/>
    </xf>
    <xf numFmtId="0" fontId="0" fillId="0" borderId="0" xfId="71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1" fillId="0" borderId="0" xfId="71" applyFont="1" applyAlignment="1">
      <alignment horizontal="center"/>
      <protection/>
    </xf>
    <xf numFmtId="0" fontId="19" fillId="0" borderId="2" xfId="71" applyFont="1" applyFill="1" applyBorder="1" applyAlignment="1">
      <alignment horizontal="justify" wrapText="1"/>
      <protection/>
    </xf>
    <xf numFmtId="164" fontId="19" fillId="0" borderId="2" xfId="71" applyNumberFormat="1" applyFont="1" applyFill="1" applyBorder="1" applyAlignment="1">
      <alignment horizontal="center" wrapText="1"/>
      <protection/>
    </xf>
    <xf numFmtId="0" fontId="19" fillId="0" borderId="2" xfId="71" applyFont="1" applyFill="1" applyBorder="1" applyAlignment="1">
      <alignment horizontal="center" vertical="center"/>
      <protection/>
    </xf>
    <xf numFmtId="0" fontId="1" fillId="0" borderId="0" xfId="71" applyFont="1" applyFill="1">
      <alignment/>
      <protection/>
    </xf>
    <xf numFmtId="0" fontId="19" fillId="0" borderId="12" xfId="0" applyFont="1" applyFill="1" applyBorder="1" applyAlignment="1">
      <alignment horizontal="justify" wrapText="1"/>
    </xf>
    <xf numFmtId="0" fontId="22" fillId="0" borderId="0" xfId="0" applyFont="1" applyFill="1" applyAlignment="1">
      <alignment horizontal="justify" wrapText="1"/>
    </xf>
    <xf numFmtId="0" fontId="19" fillId="0" borderId="2" xfId="71" applyFont="1" applyFill="1" applyBorder="1" applyAlignment="1">
      <alignment horizontal="left" wrapText="1"/>
      <protection/>
    </xf>
    <xf numFmtId="0" fontId="19" fillId="0" borderId="13" xfId="71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justify" wrapText="1"/>
    </xf>
    <xf numFmtId="164" fontId="1" fillId="0" borderId="0" xfId="71" applyNumberFormat="1" applyFont="1" applyFill="1">
      <alignment/>
      <protection/>
    </xf>
    <xf numFmtId="164" fontId="1" fillId="0" borderId="0" xfId="71" applyNumberFormat="1" applyFont="1">
      <alignment/>
      <protection/>
    </xf>
    <xf numFmtId="0" fontId="0" fillId="0" borderId="0" xfId="0" applyFont="1" applyAlignment="1">
      <alignment horizontal="left"/>
    </xf>
    <xf numFmtId="0" fontId="19" fillId="0" borderId="15" xfId="71" applyFont="1" applyFill="1" applyBorder="1" applyAlignment="1">
      <alignment horizontal="center" vertical="center"/>
      <protection/>
    </xf>
    <xf numFmtId="164" fontId="19" fillId="0" borderId="16" xfId="71" applyNumberFormat="1" applyFont="1" applyFill="1" applyBorder="1" applyAlignment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right"/>
      <protection/>
    </xf>
    <xf numFmtId="0" fontId="27" fillId="0" borderId="0" xfId="71" applyFont="1" applyAlignment="1">
      <alignment horizontal="center" vertical="center"/>
      <protection/>
    </xf>
    <xf numFmtId="0" fontId="22" fillId="0" borderId="15" xfId="71" applyFont="1" applyBorder="1" applyAlignment="1">
      <alignment horizontal="center" vertical="center"/>
      <protection/>
    </xf>
    <xf numFmtId="0" fontId="22" fillId="0" borderId="14" xfId="0" applyFont="1" applyBorder="1" applyAlignment="1">
      <alignment horizontal="justify" wrapText="1"/>
    </xf>
    <xf numFmtId="0" fontId="29" fillId="0" borderId="0" xfId="71" applyFont="1">
      <alignment/>
      <protection/>
    </xf>
    <xf numFmtId="170" fontId="19" fillId="0" borderId="2" xfId="71" applyNumberFormat="1" applyFont="1" applyFill="1" applyBorder="1" applyAlignment="1">
      <alignment horizontal="center" vertical="center" wrapText="1"/>
      <protection/>
    </xf>
    <xf numFmtId="164" fontId="19" fillId="0" borderId="17" xfId="0" applyNumberFormat="1" applyFont="1" applyFill="1" applyBorder="1" applyAlignment="1">
      <alignment horizontal="center" vertical="center" wrapText="1"/>
    </xf>
    <xf numFmtId="164" fontId="19" fillId="0" borderId="16" xfId="71" applyNumberFormat="1" applyFont="1" applyFill="1" applyBorder="1" applyAlignment="1" applyProtection="1">
      <alignment horizontal="center" vertical="center"/>
      <protection/>
    </xf>
    <xf numFmtId="164" fontId="19" fillId="0" borderId="17" xfId="71" applyNumberFormat="1" applyFont="1" applyFill="1" applyBorder="1" applyAlignment="1">
      <alignment horizontal="center" wrapText="1"/>
      <protection/>
    </xf>
    <xf numFmtId="164" fontId="22" fillId="0" borderId="18" xfId="71" applyNumberFormat="1" applyFont="1" applyFill="1" applyBorder="1" applyAlignment="1">
      <alignment horizontal="center" wrapText="1"/>
      <protection/>
    </xf>
    <xf numFmtId="164" fontId="19" fillId="0" borderId="14" xfId="71" applyNumberFormat="1" applyFont="1" applyFill="1" applyBorder="1" applyAlignment="1">
      <alignment horizontal="center" wrapText="1"/>
      <protection/>
    </xf>
    <xf numFmtId="0" fontId="0" fillId="0" borderId="0" xfId="71" applyFont="1" applyAlignment="1">
      <alignment horizontal="left" vertical="center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2" fillId="35" borderId="15" xfId="71" applyNumberFormat="1" applyFont="1" applyFill="1" applyBorder="1" applyAlignment="1" applyProtection="1">
      <alignment horizontal="left" vertical="center"/>
      <protection/>
    </xf>
    <xf numFmtId="0" fontId="22" fillId="35" borderId="19" xfId="71" applyNumberFormat="1" applyFont="1" applyFill="1" applyBorder="1" applyAlignment="1" applyProtection="1">
      <alignment horizontal="left" vertical="center"/>
      <protection/>
    </xf>
    <xf numFmtId="0" fontId="22" fillId="35" borderId="16" xfId="71" applyNumberFormat="1" applyFont="1" applyFill="1" applyBorder="1" applyAlignment="1" applyProtection="1">
      <alignment horizontal="left" vertical="center"/>
      <protection/>
    </xf>
    <xf numFmtId="0" fontId="22" fillId="0" borderId="15" xfId="71" applyNumberFormat="1" applyFont="1" applyFill="1" applyBorder="1" applyAlignment="1" applyProtection="1">
      <alignment horizontal="left" vertical="center"/>
      <protection/>
    </xf>
    <xf numFmtId="0" fontId="22" fillId="0" borderId="19" xfId="71" applyNumberFormat="1" applyFont="1" applyFill="1" applyBorder="1" applyAlignment="1" applyProtection="1">
      <alignment horizontal="left" vertical="center"/>
      <protection/>
    </xf>
    <xf numFmtId="0" fontId="22" fillId="0" borderId="16" xfId="71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0" xfId="71" applyNumberFormat="1" applyFont="1" applyFill="1" applyBorder="1" applyAlignment="1" applyProtection="1">
      <alignment horizontal="center" wrapText="1"/>
      <protection/>
    </xf>
    <xf numFmtId="0" fontId="27" fillId="0" borderId="0" xfId="71" applyFont="1" applyBorder="1" applyAlignment="1">
      <alignment horizontal="center" vertical="center"/>
      <protection/>
    </xf>
    <xf numFmtId="0" fontId="27" fillId="0" borderId="0" xfId="71" applyFont="1" applyAlignment="1">
      <alignment horizontal="center" vertical="center"/>
      <protection/>
    </xf>
    <xf numFmtId="0" fontId="28" fillId="0" borderId="0" xfId="71" applyFont="1" applyAlignment="1">
      <alignment horizontal="left" vertical="center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05_39_26-0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32">
      <selection activeCell="C50" sqref="C50"/>
    </sheetView>
  </sheetViews>
  <sheetFormatPr defaultColWidth="8.00390625" defaultRowHeight="15.75"/>
  <cols>
    <col min="1" max="1" width="11.375" style="27" customWidth="1"/>
    <col min="2" max="2" width="66.00390625" style="21" customWidth="1"/>
    <col min="3" max="3" width="15.50390625" style="21" customWidth="1"/>
    <col min="4" max="4" width="15.125" style="21" customWidth="1"/>
    <col min="5" max="5" width="16.125" style="21" customWidth="1"/>
    <col min="6" max="6" width="16.75390625" style="21" customWidth="1"/>
    <col min="7" max="7" width="10.50390625" style="21" bestFit="1" customWidth="1"/>
    <col min="8" max="16384" width="8.00390625" style="21" customWidth="1"/>
  </cols>
  <sheetData>
    <row r="1" spans="1:4" ht="16.5">
      <c r="A1" s="18"/>
      <c r="B1" s="2"/>
      <c r="C1" s="2"/>
      <c r="D1" s="20" t="s">
        <v>0</v>
      </c>
    </row>
    <row r="2" spans="1:6" ht="24.75" customHeight="1">
      <c r="A2" s="18"/>
      <c r="B2" s="2"/>
      <c r="C2" s="2"/>
      <c r="D2" s="63" t="s">
        <v>24</v>
      </c>
      <c r="E2" s="63"/>
      <c r="F2" s="63"/>
    </row>
    <row r="3" spans="1:6" ht="9" customHeight="1">
      <c r="A3" s="18"/>
      <c r="B3" s="2"/>
      <c r="C3" s="2"/>
      <c r="D3" s="64"/>
      <c r="E3" s="64"/>
      <c r="F3" s="64"/>
    </row>
    <row r="4" spans="1:6" ht="18.75">
      <c r="A4" s="65" t="s">
        <v>25</v>
      </c>
      <c r="B4" s="65"/>
      <c r="C4" s="65"/>
      <c r="D4" s="65"/>
      <c r="E4" s="65"/>
      <c r="F4" s="65"/>
    </row>
    <row r="5" spans="1:6" ht="18.75">
      <c r="A5" s="66" t="s">
        <v>36</v>
      </c>
      <c r="B5" s="66"/>
      <c r="C5" s="66"/>
      <c r="D5" s="66"/>
      <c r="E5" s="66"/>
      <c r="F5" s="66"/>
    </row>
    <row r="6" spans="1:6" ht="18.75">
      <c r="A6" s="67">
        <v>2310700000</v>
      </c>
      <c r="B6" s="67"/>
      <c r="C6" s="43"/>
      <c r="D6" s="43"/>
      <c r="E6" s="43"/>
      <c r="F6" s="43"/>
    </row>
    <row r="7" spans="1:6" ht="15" customHeight="1">
      <c r="A7" s="53" t="s">
        <v>37</v>
      </c>
      <c r="B7" s="43"/>
      <c r="C7" s="43"/>
      <c r="D7" s="43"/>
      <c r="E7" s="43"/>
      <c r="F7" s="43"/>
    </row>
    <row r="8" spans="1:6" ht="14.25" customHeight="1">
      <c r="A8" s="18"/>
      <c r="B8" s="3"/>
      <c r="C8" s="3"/>
      <c r="D8" s="1"/>
      <c r="E8" s="1"/>
      <c r="F8" s="42" t="s">
        <v>35</v>
      </c>
    </row>
    <row r="9" spans="1:6" ht="15.75" customHeight="1">
      <c r="A9" s="54" t="s">
        <v>1</v>
      </c>
      <c r="B9" s="54" t="s">
        <v>31</v>
      </c>
      <c r="C9" s="54" t="s">
        <v>26</v>
      </c>
      <c r="D9" s="54" t="s">
        <v>2</v>
      </c>
      <c r="E9" s="54" t="s">
        <v>3</v>
      </c>
      <c r="F9" s="54"/>
    </row>
    <row r="10" spans="1:6" ht="25.5" customHeight="1">
      <c r="A10" s="54"/>
      <c r="B10" s="54"/>
      <c r="C10" s="54"/>
      <c r="D10" s="54"/>
      <c r="E10" s="4" t="s">
        <v>27</v>
      </c>
      <c r="F10" s="5" t="s">
        <v>28</v>
      </c>
    </row>
    <row r="11" spans="1:6" ht="16.5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6" ht="27.75" customHeight="1">
      <c r="A12" s="55" t="s">
        <v>38</v>
      </c>
      <c r="B12" s="56"/>
      <c r="C12" s="56"/>
      <c r="D12" s="56"/>
      <c r="E12" s="56"/>
      <c r="F12" s="57"/>
    </row>
    <row r="13" spans="1:6" ht="16.5">
      <c r="A13" s="15" t="s">
        <v>4</v>
      </c>
      <c r="B13" s="9" t="s">
        <v>5</v>
      </c>
      <c r="C13" s="10">
        <f aca="true" t="shared" si="0" ref="C13:C44">SUM(D13:E13)</f>
        <v>59787705</v>
      </c>
      <c r="D13" s="8">
        <f>D14+D21+D18</f>
        <v>-99809949</v>
      </c>
      <c r="E13" s="8">
        <f>E14+E21+E18</f>
        <v>159597654</v>
      </c>
      <c r="F13" s="8">
        <f>F14+F21+F18</f>
        <v>159597654</v>
      </c>
    </row>
    <row r="14" spans="1:7" ht="16.5">
      <c r="A14" s="15">
        <v>202000</v>
      </c>
      <c r="B14" s="11" t="s">
        <v>20</v>
      </c>
      <c r="C14" s="10">
        <f>SUM(C15)</f>
        <v>27553805</v>
      </c>
      <c r="D14" s="10">
        <f>SUM(D15)</f>
        <v>0</v>
      </c>
      <c r="E14" s="10">
        <f>SUM(E15)</f>
        <v>27553805</v>
      </c>
      <c r="F14" s="10">
        <f>SUM(F15)</f>
        <v>27553805</v>
      </c>
      <c r="G14" s="38"/>
    </row>
    <row r="15" spans="1:6" ht="16.5">
      <c r="A15" s="15">
        <v>202200</v>
      </c>
      <c r="B15" s="11" t="s">
        <v>21</v>
      </c>
      <c r="C15" s="10">
        <f>SUM(C16:C17)</f>
        <v>27553805</v>
      </c>
      <c r="D15" s="10">
        <f>SUM(D16:D17)</f>
        <v>0</v>
      </c>
      <c r="E15" s="10">
        <f>SUM(E16:E17)</f>
        <v>27553805</v>
      </c>
      <c r="F15" s="10">
        <f>SUM(F16:F17)</f>
        <v>27553805</v>
      </c>
    </row>
    <row r="16" spans="1:6" ht="16.5">
      <c r="A16" s="15">
        <v>202210</v>
      </c>
      <c r="B16" s="28" t="s">
        <v>22</v>
      </c>
      <c r="C16" s="29">
        <f t="shared" si="0"/>
        <v>51135000</v>
      </c>
      <c r="D16" s="8">
        <v>0</v>
      </c>
      <c r="E16" s="8">
        <v>51135000</v>
      </c>
      <c r="F16" s="8">
        <f>E16</f>
        <v>51135000</v>
      </c>
    </row>
    <row r="17" spans="1:6" ht="16.5">
      <c r="A17" s="19">
        <v>202220</v>
      </c>
      <c r="B17" s="12" t="s">
        <v>23</v>
      </c>
      <c r="C17" s="29">
        <f t="shared" si="0"/>
        <v>-23581195</v>
      </c>
      <c r="D17" s="13">
        <v>0</v>
      </c>
      <c r="E17" s="8">
        <v>-23581195</v>
      </c>
      <c r="F17" s="8">
        <f>E17</f>
        <v>-23581195</v>
      </c>
    </row>
    <row r="18" spans="1:6" ht="16.5">
      <c r="A18" s="15">
        <v>208000</v>
      </c>
      <c r="B18" s="28" t="s">
        <v>9</v>
      </c>
      <c r="C18" s="29">
        <f t="shared" si="0"/>
        <v>32233900</v>
      </c>
      <c r="D18" s="10">
        <f>D19-D20</f>
        <v>27404900</v>
      </c>
      <c r="E18" s="10">
        <f>E19-E20</f>
        <v>4829000</v>
      </c>
      <c r="F18" s="10">
        <f>F19-F20</f>
        <v>4829000</v>
      </c>
    </row>
    <row r="19" spans="1:6" ht="16.5">
      <c r="A19" s="15">
        <v>208100</v>
      </c>
      <c r="B19" s="28" t="s">
        <v>10</v>
      </c>
      <c r="C19" s="29">
        <f t="shared" si="0"/>
        <v>45924826</v>
      </c>
      <c r="D19" s="8">
        <v>40446743</v>
      </c>
      <c r="E19" s="8">
        <v>5478083</v>
      </c>
      <c r="F19" s="8">
        <v>4829070</v>
      </c>
    </row>
    <row r="20" spans="1:6" ht="16.5">
      <c r="A20" s="19">
        <v>208200</v>
      </c>
      <c r="B20" s="12" t="s">
        <v>11</v>
      </c>
      <c r="C20" s="29">
        <f t="shared" si="0"/>
        <v>13690926</v>
      </c>
      <c r="D20" s="8">
        <v>13041843</v>
      </c>
      <c r="E20" s="8">
        <v>649083</v>
      </c>
      <c r="F20" s="8">
        <v>70</v>
      </c>
    </row>
    <row r="21" spans="1:7" s="31" customFormat="1" ht="33">
      <c r="A21" s="30">
        <v>208400</v>
      </c>
      <c r="B21" s="32" t="s">
        <v>12</v>
      </c>
      <c r="C21" s="47">
        <f t="shared" si="0"/>
        <v>0</v>
      </c>
      <c r="D21" s="8">
        <f>D45</f>
        <v>-127214849</v>
      </c>
      <c r="E21" s="8">
        <f>E45</f>
        <v>127214849</v>
      </c>
      <c r="F21" s="8">
        <f>F45</f>
        <v>127214849</v>
      </c>
      <c r="G21" s="37"/>
    </row>
    <row r="22" spans="1:7" s="31" customFormat="1" ht="16.5">
      <c r="A22" s="40">
        <v>300000</v>
      </c>
      <c r="B22" s="36" t="s">
        <v>32</v>
      </c>
      <c r="C22" s="41">
        <f t="shared" si="0"/>
        <v>13950000</v>
      </c>
      <c r="D22" s="8">
        <f>SUM(D23)</f>
        <v>0</v>
      </c>
      <c r="E22" s="8">
        <f>SUM(E23)</f>
        <v>13950000</v>
      </c>
      <c r="F22" s="8">
        <f>SUM(F23)</f>
        <v>13950000</v>
      </c>
      <c r="G22" s="37"/>
    </row>
    <row r="23" spans="1:7" s="31" customFormat="1" ht="16.5">
      <c r="A23" s="40">
        <v>301000</v>
      </c>
      <c r="B23" s="36" t="s">
        <v>33</v>
      </c>
      <c r="C23" s="41">
        <f>SUM(C24:C25)</f>
        <v>13950000</v>
      </c>
      <c r="D23" s="41">
        <f>SUM(D24:D25)</f>
        <v>0</v>
      </c>
      <c r="E23" s="41">
        <f>SUM(E24:E25)</f>
        <v>13950000</v>
      </c>
      <c r="F23" s="41">
        <f>SUM(F24:F25)</f>
        <v>13950000</v>
      </c>
      <c r="G23" s="37"/>
    </row>
    <row r="24" spans="1:7" s="31" customFormat="1" ht="16.5">
      <c r="A24" s="40">
        <v>301100</v>
      </c>
      <c r="B24" s="36" t="s">
        <v>22</v>
      </c>
      <c r="C24" s="50">
        <f t="shared" si="0"/>
        <v>14880000</v>
      </c>
      <c r="D24" s="8">
        <v>0</v>
      </c>
      <c r="E24" s="8">
        <v>14880000</v>
      </c>
      <c r="F24" s="8">
        <v>14880000</v>
      </c>
      <c r="G24" s="37"/>
    </row>
    <row r="25" spans="1:7" s="31" customFormat="1" ht="16.5">
      <c r="A25" s="40">
        <v>301200</v>
      </c>
      <c r="B25" s="36" t="s">
        <v>23</v>
      </c>
      <c r="C25" s="52">
        <f t="shared" si="0"/>
        <v>-930000</v>
      </c>
      <c r="D25" s="49">
        <v>0</v>
      </c>
      <c r="E25" s="8">
        <v>-930000</v>
      </c>
      <c r="F25" s="8">
        <f>E25</f>
        <v>-930000</v>
      </c>
      <c r="G25" s="37"/>
    </row>
    <row r="26" spans="1:6" s="31" customFormat="1" ht="16.5">
      <c r="A26" s="30" t="s">
        <v>29</v>
      </c>
      <c r="B26" s="33" t="s">
        <v>30</v>
      </c>
      <c r="C26" s="51">
        <f>C13+C22</f>
        <v>73737705</v>
      </c>
      <c r="D26" s="51">
        <f>D13+D22</f>
        <v>-99809949</v>
      </c>
      <c r="E26" s="51">
        <f>E13+E22</f>
        <v>173547654</v>
      </c>
      <c r="F26" s="51">
        <f>F13+F22</f>
        <v>173547654</v>
      </c>
    </row>
    <row r="27" spans="1:6" s="31" customFormat="1" ht="26.25" customHeight="1">
      <c r="A27" s="58" t="s">
        <v>39</v>
      </c>
      <c r="B27" s="59"/>
      <c r="C27" s="59"/>
      <c r="D27" s="59"/>
      <c r="E27" s="59"/>
      <c r="F27" s="60"/>
    </row>
    <row r="28" spans="1:6" s="31" customFormat="1" ht="16.5">
      <c r="A28" s="19">
        <v>400000</v>
      </c>
      <c r="B28" s="12" t="s">
        <v>13</v>
      </c>
      <c r="C28" s="29">
        <f t="shared" si="0"/>
        <v>41503805</v>
      </c>
      <c r="D28" s="8">
        <f>D33</f>
        <v>0</v>
      </c>
      <c r="E28" s="8">
        <f>E29+E33+E31</f>
        <v>41503805</v>
      </c>
      <c r="F28" s="8">
        <f>F29+F33+F31</f>
        <v>41503805</v>
      </c>
    </row>
    <row r="29" spans="1:6" s="31" customFormat="1" ht="16.5">
      <c r="A29" s="19">
        <v>401100</v>
      </c>
      <c r="B29" s="12" t="s">
        <v>14</v>
      </c>
      <c r="C29" s="29">
        <f t="shared" si="0"/>
        <v>51135000</v>
      </c>
      <c r="D29" s="8">
        <f>SUM(D30)</f>
        <v>0</v>
      </c>
      <c r="E29" s="8">
        <f>E30</f>
        <v>51135000</v>
      </c>
      <c r="F29" s="8">
        <f>E29</f>
        <v>51135000</v>
      </c>
    </row>
    <row r="30" spans="1:6" s="31" customFormat="1" ht="16.5">
      <c r="A30" s="19">
        <v>401102</v>
      </c>
      <c r="B30" s="12" t="s">
        <v>15</v>
      </c>
      <c r="C30" s="29">
        <f t="shared" si="0"/>
        <v>51135000</v>
      </c>
      <c r="D30" s="8">
        <v>0</v>
      </c>
      <c r="E30" s="10">
        <v>51135000</v>
      </c>
      <c r="F30" s="10">
        <f>E30</f>
        <v>51135000</v>
      </c>
    </row>
    <row r="31" spans="1:6" s="31" customFormat="1" ht="16.5">
      <c r="A31" s="19">
        <v>401200</v>
      </c>
      <c r="B31" s="12" t="s">
        <v>34</v>
      </c>
      <c r="C31" s="29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6" s="31" customFormat="1" ht="16.5">
      <c r="A32" s="19">
        <v>401202</v>
      </c>
      <c r="B32" s="12" t="s">
        <v>15</v>
      </c>
      <c r="C32" s="29">
        <f t="shared" si="0"/>
        <v>14880000</v>
      </c>
      <c r="D32" s="8">
        <v>0</v>
      </c>
      <c r="E32" s="8">
        <v>14880000</v>
      </c>
      <c r="F32" s="8">
        <v>14880000</v>
      </c>
    </row>
    <row r="33" spans="1:6" s="31" customFormat="1" ht="16.5">
      <c r="A33" s="19">
        <v>402000</v>
      </c>
      <c r="B33" s="12" t="s">
        <v>41</v>
      </c>
      <c r="C33" s="29">
        <f t="shared" si="0"/>
        <v>-24511195</v>
      </c>
      <c r="D33" s="8">
        <v>0</v>
      </c>
      <c r="E33" s="8">
        <f>E34+E36</f>
        <v>-24511195</v>
      </c>
      <c r="F33" s="8">
        <f>F34+F36</f>
        <v>-24511195</v>
      </c>
    </row>
    <row r="34" spans="1:6" s="31" customFormat="1" ht="16.5">
      <c r="A34" s="19">
        <v>402100</v>
      </c>
      <c r="B34" s="12" t="s">
        <v>14</v>
      </c>
      <c r="C34" s="29">
        <f t="shared" si="0"/>
        <v>-23581195</v>
      </c>
      <c r="D34" s="8">
        <v>0</v>
      </c>
      <c r="E34" s="8">
        <f>E35</f>
        <v>-23581195</v>
      </c>
      <c r="F34" s="8">
        <f>F35</f>
        <v>-23581195</v>
      </c>
    </row>
    <row r="35" spans="1:6" s="31" customFormat="1" ht="16.5">
      <c r="A35" s="19">
        <v>402102</v>
      </c>
      <c r="B35" s="12" t="s">
        <v>15</v>
      </c>
      <c r="C35" s="29">
        <f t="shared" si="0"/>
        <v>-23581195</v>
      </c>
      <c r="D35" s="8">
        <v>0</v>
      </c>
      <c r="E35" s="8">
        <v>-23581195</v>
      </c>
      <c r="F35" s="8">
        <f>E35</f>
        <v>-23581195</v>
      </c>
    </row>
    <row r="36" spans="1:6" s="31" customFormat="1" ht="16.5">
      <c r="A36" s="19">
        <v>402200</v>
      </c>
      <c r="B36" s="12" t="s">
        <v>34</v>
      </c>
      <c r="C36" s="29">
        <f t="shared" si="0"/>
        <v>-930000</v>
      </c>
      <c r="D36" s="8">
        <v>0</v>
      </c>
      <c r="E36" s="8">
        <f>E37</f>
        <v>-930000</v>
      </c>
      <c r="F36" s="8">
        <f>F37</f>
        <v>-930000</v>
      </c>
    </row>
    <row r="37" spans="1:6" s="31" customFormat="1" ht="16.5">
      <c r="A37" s="19">
        <v>402202</v>
      </c>
      <c r="B37" s="12" t="s">
        <v>15</v>
      </c>
      <c r="C37" s="29">
        <f t="shared" si="0"/>
        <v>-930000</v>
      </c>
      <c r="D37" s="8">
        <v>0</v>
      </c>
      <c r="E37" s="8">
        <v>-930000</v>
      </c>
      <c r="F37" s="8">
        <f>E37</f>
        <v>-930000</v>
      </c>
    </row>
    <row r="38" spans="1:6" s="31" customFormat="1" ht="16.5">
      <c r="A38" s="30" t="s">
        <v>16</v>
      </c>
      <c r="B38" s="28" t="s">
        <v>17</v>
      </c>
      <c r="C38" s="29">
        <f t="shared" si="0"/>
        <v>32233900</v>
      </c>
      <c r="D38" s="8">
        <f>D42</f>
        <v>-99809949</v>
      </c>
      <c r="E38" s="8">
        <f>E42</f>
        <v>132043849</v>
      </c>
      <c r="F38" s="8">
        <f>F42</f>
        <v>132043849</v>
      </c>
    </row>
    <row r="39" spans="1:6" s="31" customFormat="1" ht="33" hidden="1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6" s="31" customFormat="1" ht="16.5" hidden="1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6" s="31" customFormat="1" ht="16.5" hidden="1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6" s="31" customFormat="1" ht="16.5">
      <c r="A42" s="30">
        <v>602000</v>
      </c>
      <c r="B42" s="28" t="s">
        <v>18</v>
      </c>
      <c r="C42" s="29">
        <f t="shared" si="0"/>
        <v>32233900</v>
      </c>
      <c r="D42" s="8">
        <f>D43-D44+D45</f>
        <v>-99809949</v>
      </c>
      <c r="E42" s="8">
        <f>E43-E44+E45</f>
        <v>132043849</v>
      </c>
      <c r="F42" s="8">
        <f>F43-F44+F45</f>
        <v>132043849</v>
      </c>
    </row>
    <row r="43" spans="1:6" s="31" customFormat="1" ht="16.5">
      <c r="A43" s="30">
        <v>602100</v>
      </c>
      <c r="B43" s="28" t="s">
        <v>10</v>
      </c>
      <c r="C43" s="29">
        <f t="shared" si="0"/>
        <v>45924826</v>
      </c>
      <c r="D43" s="8">
        <f aca="true" t="shared" si="1" ref="D43:F44">D19</f>
        <v>40446743</v>
      </c>
      <c r="E43" s="8">
        <f t="shared" si="1"/>
        <v>5478083</v>
      </c>
      <c r="F43" s="8">
        <f t="shared" si="1"/>
        <v>4829070</v>
      </c>
    </row>
    <row r="44" spans="1:6" s="31" customFormat="1" ht="16.5">
      <c r="A44" s="19">
        <v>602200</v>
      </c>
      <c r="B44" s="16" t="s">
        <v>11</v>
      </c>
      <c r="C44" s="29">
        <f t="shared" si="0"/>
        <v>13690926</v>
      </c>
      <c r="D44" s="8">
        <f t="shared" si="1"/>
        <v>13041843</v>
      </c>
      <c r="E44" s="8">
        <f t="shared" si="1"/>
        <v>649083</v>
      </c>
      <c r="F44" s="8">
        <f t="shared" si="1"/>
        <v>70</v>
      </c>
    </row>
    <row r="45" spans="1:7" s="31" customFormat="1" ht="33">
      <c r="A45" s="35">
        <v>602400</v>
      </c>
      <c r="B45" s="36" t="s">
        <v>12</v>
      </c>
      <c r="C45" s="48">
        <f>SUM(D45:E45)</f>
        <v>0</v>
      </c>
      <c r="D45" s="8">
        <v>-127214849</v>
      </c>
      <c r="E45" s="8">
        <v>127214849</v>
      </c>
      <c r="F45" s="8">
        <f>E45</f>
        <v>127214849</v>
      </c>
      <c r="G45" s="37"/>
    </row>
    <row r="46" spans="1:6" s="46" customFormat="1" ht="24" customHeight="1">
      <c r="A46" s="44" t="s">
        <v>29</v>
      </c>
      <c r="B46" s="45" t="s">
        <v>30</v>
      </c>
      <c r="C46" s="17">
        <f>C28+C38</f>
        <v>73737705</v>
      </c>
      <c r="D46" s="17">
        <f>D28+D38</f>
        <v>-99809949</v>
      </c>
      <c r="E46" s="17">
        <f>E28+E38</f>
        <v>173547654</v>
      </c>
      <c r="F46" s="17">
        <f>F28+F38</f>
        <v>173547654</v>
      </c>
    </row>
    <row r="47" spans="4:5" ht="21.75" customHeight="1">
      <c r="D47" s="38"/>
      <c r="E47" s="38"/>
    </row>
    <row r="48" spans="1:6" ht="15.75">
      <c r="A48" s="39" t="s">
        <v>19</v>
      </c>
      <c r="B48" s="14"/>
      <c r="C48" s="14"/>
      <c r="D48" s="14"/>
      <c r="E48" s="14"/>
      <c r="F48" t="s">
        <v>42</v>
      </c>
    </row>
    <row r="49" spans="1:11" ht="12" customHeight="1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9" ht="19.5" customHeight="1">
      <c r="A50" s="61" t="s">
        <v>40</v>
      </c>
      <c r="B50" s="62"/>
      <c r="C50" s="26"/>
      <c r="D50" s="22"/>
      <c r="E50" s="22"/>
      <c r="F50" t="s">
        <v>43</v>
      </c>
      <c r="H50" s="25"/>
      <c r="I50" s="25"/>
    </row>
  </sheetData>
  <sheetProtection selectLockedCells="1" selectUnlockedCells="1"/>
  <mergeCells count="13">
    <mergeCell ref="D2:F2"/>
    <mergeCell ref="D3:F3"/>
    <mergeCell ref="A4:F4"/>
    <mergeCell ref="A5:F5"/>
    <mergeCell ref="A6:B6"/>
    <mergeCell ref="A9:A10"/>
    <mergeCell ref="B9:B10"/>
    <mergeCell ref="C9:C10"/>
    <mergeCell ref="D9:D10"/>
    <mergeCell ref="E9:F9"/>
    <mergeCell ref="A12:F12"/>
    <mergeCell ref="A27:F27"/>
    <mergeCell ref="A50:B50"/>
  </mergeCells>
  <printOptions horizontalCentered="1"/>
  <pageMargins left="0.7086614173228347" right="0.35433070866141736" top="0.7480314960629921" bottom="0.3937007874015748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Shvec</cp:lastModifiedBy>
  <cp:lastPrinted>2020-02-14T09:29:34Z</cp:lastPrinted>
  <dcterms:created xsi:type="dcterms:W3CDTF">2016-03-23T14:15:54Z</dcterms:created>
  <dcterms:modified xsi:type="dcterms:W3CDTF">2020-02-17T08:48:05Z</dcterms:modified>
  <cp:category/>
  <cp:version/>
  <cp:contentType/>
  <cp:contentStatus/>
</cp:coreProperties>
</file>