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11760" firstSheet="1" activeTab="12"/>
  </bookViews>
  <sheets>
    <sheet name="для  пояснень" sheetId="1" r:id="rId1"/>
    <sheet name="1 січ" sheetId="2" r:id="rId2"/>
    <sheet name="2 лют" sheetId="3" r:id="rId3"/>
    <sheet name="3 бер" sheetId="4" r:id="rId4"/>
    <sheet name="4 кві" sheetId="5" r:id="rId5"/>
    <sheet name="5 тра" sheetId="6" r:id="rId6"/>
    <sheet name="6 чер" sheetId="7" r:id="rId7"/>
    <sheet name="7 лип" sheetId="8" r:id="rId8"/>
    <sheet name="8 серп" sheetId="9" r:id="rId9"/>
    <sheet name="9 вер" sheetId="10" r:id="rId10"/>
    <sheet name="10 жов" sheetId="11" r:id="rId11"/>
    <sheet name="11 лист" sheetId="12" r:id="rId12"/>
    <sheet name="12 груд" sheetId="13" r:id="rId13"/>
    <sheet name="рік" sheetId="14" r:id="rId14"/>
    <sheet name="бланк 4-НКРЕКП" sheetId="15" r:id="rId15"/>
    <sheet name="Лист1" sheetId="16" r:id="rId16"/>
  </sheets>
  <definedNames>
    <definedName name="_xlnm.Print_Area" localSheetId="1">'1 січ'!$B$1:$P$57</definedName>
    <definedName name="_xlnm.Print_Area" localSheetId="10">'10 жов'!$B$1:$Q$57</definedName>
    <definedName name="_xlnm.Print_Area" localSheetId="11">'11 лист'!$B$1:$Q$57</definedName>
    <definedName name="_xlnm.Print_Area" localSheetId="12">'12 груд'!$B$1:$Q$57</definedName>
    <definedName name="_xlnm.Print_Area" localSheetId="2">'2 лют'!$B$1:$P$56</definedName>
    <definedName name="_xlnm.Print_Area" localSheetId="3">'3 бер'!$B$1:$P$56</definedName>
    <definedName name="_xlnm.Print_Area" localSheetId="4">'4 кві'!$B$1:$Q$57</definedName>
    <definedName name="_xlnm.Print_Area" localSheetId="5">'5 тра'!$B$1:$Q$57</definedName>
    <definedName name="_xlnm.Print_Area" localSheetId="6">'6 чер'!$B$1:$Q$57</definedName>
    <definedName name="_xlnm.Print_Area" localSheetId="7">'7 лип'!$B$1:$Q$57</definedName>
    <definedName name="_xlnm.Print_Area" localSheetId="8">'8 серп'!$B$1:$Q$57</definedName>
    <definedName name="_xlnm.Print_Area" localSheetId="9">'9 вер'!$B$1:$Q$57</definedName>
    <definedName name="_xlnm.Print_Area" localSheetId="14">'бланк 4-НКРЕКП'!$A$1:$P$57</definedName>
  </definedNames>
  <calcPr fullCalcOnLoad="1"/>
</workbook>
</file>

<file path=xl/sharedStrings.xml><?xml version="1.0" encoding="utf-8"?>
<sst xmlns="http://schemas.openxmlformats.org/spreadsheetml/2006/main" count="2087" uniqueCount="148">
  <si>
    <t>А</t>
  </si>
  <si>
    <t>Б</t>
  </si>
  <si>
    <t>В</t>
  </si>
  <si>
    <t>1</t>
  </si>
  <si>
    <t>3</t>
  </si>
  <si>
    <t>4</t>
  </si>
  <si>
    <t>5</t>
  </si>
  <si>
    <t>6</t>
  </si>
  <si>
    <t>За звітний місяць</t>
  </si>
  <si>
    <t>2</t>
  </si>
  <si>
    <t>7</t>
  </si>
  <si>
    <t>10</t>
  </si>
  <si>
    <t>11</t>
  </si>
  <si>
    <t>8</t>
  </si>
  <si>
    <t>9</t>
  </si>
  <si>
    <t>Термін подання</t>
  </si>
  <si>
    <t>№ з/п</t>
  </si>
  <si>
    <t>1.1</t>
  </si>
  <si>
    <t>1.2</t>
  </si>
  <si>
    <t>12</t>
  </si>
  <si>
    <t>13</t>
  </si>
  <si>
    <t>14</t>
  </si>
  <si>
    <t>15</t>
  </si>
  <si>
    <t>Питомі витрати електроенергії на водовідведення, фактично</t>
  </si>
  <si>
    <t>Г</t>
  </si>
  <si>
    <t>Код рядка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</si>
  <si>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</si>
  <si>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</si>
  <si>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</si>
  <si>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</si>
  <si>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</si>
  <si>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</si>
  <si>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</si>
  <si>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</si>
  <si>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</si>
  <si>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</si>
  <si>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</si>
  <si>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</si>
  <si>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</si>
  <si>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</si>
  <si>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</si>
  <si>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</si>
  <si>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Одиниця виміру</t>
  </si>
  <si>
    <t xml:space="preserve"> </t>
  </si>
  <si>
    <t>(місяць)</t>
  </si>
  <si>
    <t>кВт∙год/куб.м</t>
  </si>
  <si>
    <t>Питомі витрати електроенергії на водопостачання, фактично</t>
  </si>
  <si>
    <t>до 25 числа місяця,
наступного
за звітним періодом</t>
  </si>
  <si>
    <t>Подають</t>
  </si>
  <si>
    <t>за</t>
  </si>
  <si>
    <t>року</t>
  </si>
  <si>
    <r>
      <t>факс:</t>
    </r>
  </si>
  <si>
    <t xml:space="preserve"> 20__</t>
  </si>
  <si>
    <t>4.1</t>
  </si>
  <si>
    <t>4.2</t>
  </si>
  <si>
    <t>8.1</t>
  </si>
  <si>
    <t>8.2</t>
  </si>
  <si>
    <t>9.1</t>
  </si>
  <si>
    <t>10.1</t>
  </si>
  <si>
    <t>З початку року</t>
  </si>
  <si>
    <t>з них сума заборгованості, сформована впродовж минулих років та не погашена</t>
  </si>
  <si>
    <t>з них за рахунок субвенцій на погашення заборгованості з різниці в тарифах</t>
  </si>
  <si>
    <t>16</t>
  </si>
  <si>
    <t>ЗВІТНІСТЬ</t>
  </si>
  <si>
    <r>
      <rPr>
        <b/>
        <sz val="20"/>
        <rFont val="Times New Roman"/>
        <family val="1"/>
      </rPr>
      <t xml:space="preserve"> І класу</t>
    </r>
    <r>
      <rPr>
        <sz val="20"/>
        <rFont val="Times New Roman"/>
        <family val="1"/>
      </rPr>
      <t xml:space="preserve"> напруги </t>
    </r>
  </si>
  <si>
    <r>
      <rPr>
        <b/>
        <sz val="20"/>
        <rFont val="Times New Roman"/>
        <family val="1"/>
      </rPr>
      <t>ІІ класу</t>
    </r>
    <r>
      <rPr>
        <sz val="20"/>
        <rFont val="Times New Roman"/>
        <family val="1"/>
      </rPr>
      <t xml:space="preserve"> напруги </t>
    </r>
  </si>
  <si>
    <r>
      <rPr>
        <b/>
        <sz val="20"/>
        <rFont val="Times New Roman"/>
        <family val="1"/>
      </rPr>
      <t>Питомі</t>
    </r>
    <r>
      <rPr>
        <sz val="20"/>
        <rFont val="Times New Roman"/>
        <family val="1"/>
      </rPr>
      <t xml:space="preserve"> витрати електроенергії на водопостачання, </t>
    </r>
    <r>
      <rPr>
        <b/>
        <sz val="20"/>
        <rFont val="Times New Roman"/>
        <family val="1"/>
      </rPr>
      <t>за нормою</t>
    </r>
  </si>
  <si>
    <r>
      <rPr>
        <b/>
        <sz val="20"/>
        <rFont val="Times New Roman"/>
        <family val="1"/>
      </rPr>
      <t>Питомі</t>
    </r>
    <r>
      <rPr>
        <sz val="20"/>
        <rFont val="Times New Roman"/>
        <family val="1"/>
      </rPr>
      <t xml:space="preserve"> витрати електроенергії на водовідведення,</t>
    </r>
    <r>
      <rPr>
        <b/>
        <sz val="20"/>
        <rFont val="Times New Roman"/>
        <family val="1"/>
      </rPr>
      <t xml:space="preserve"> за нормою</t>
    </r>
  </si>
  <si>
    <r>
      <t xml:space="preserve">Обсяг </t>
    </r>
    <r>
      <rPr>
        <b/>
        <sz val="20"/>
        <rFont val="Times New Roman"/>
        <family val="1"/>
      </rPr>
      <t xml:space="preserve">реактивної </t>
    </r>
    <r>
      <rPr>
        <sz val="20"/>
        <rFont val="Times New Roman"/>
        <family val="1"/>
      </rPr>
      <t>електроенергії в централізованому водопостачанні та водовідведенні</t>
    </r>
  </si>
  <si>
    <t xml:space="preserve">                       </t>
  </si>
  <si>
    <t>(поштовий індекс, область / Автономна Республіка Крим, район, населений пункт, вулиця / провулок, площа тощо, № будинку / корпусу,  № квартири / офісу)</t>
  </si>
  <si>
    <t>011</t>
  </si>
  <si>
    <t>012</t>
  </si>
  <si>
    <t>041</t>
  </si>
  <si>
    <t>042</t>
  </si>
  <si>
    <t>081</t>
  </si>
  <si>
    <t>082</t>
  </si>
  <si>
    <t>091</t>
  </si>
  <si>
    <t>101</t>
  </si>
  <si>
    <t>Назва показника</t>
  </si>
  <si>
    <t xml:space="preserve">        у тому числі:</t>
  </si>
  <si>
    <t>Сума штрафних санкцій, нарахованих енергопостачальниками та визнаних ліцензіатом</t>
  </si>
  <si>
    <t xml:space="preserve">Місцезнаходження: </t>
  </si>
  <si>
    <t>Найменування суб'єкта господарювання:</t>
  </si>
  <si>
    <t>Код ЄДРПОУ:</t>
  </si>
  <si>
    <t>Респондент:</t>
  </si>
  <si>
    <t>тис. грн</t>
  </si>
  <si>
    <t>тис. кВт∙год</t>
  </si>
  <si>
    <t>тис. кВАр*год</t>
  </si>
  <si>
    <t xml:space="preserve">Cуб’єкти господарювання, що мають ліцензії на провадження господарської діяльності з централізованого водопостачання та водовідведення
</t>
  </si>
  <si>
    <t>Форма № 4-НКРЕКП водопостачання/водовідведення (місячна)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</si>
  <si>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</si>
  <si>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</si>
  <si>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</si>
  <si>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 xml:space="preserve">(ініціали, прізвище) </t>
  </si>
  <si>
    <t>(ініціали, прізвище)</t>
  </si>
  <si>
    <t xml:space="preserve">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</si>
  <si>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електронна адреса виконавця:</t>
  </si>
  <si>
    <t>номер телефону виконавця:</t>
  </si>
  <si>
    <t>17</t>
  </si>
  <si>
    <t>141</t>
  </si>
  <si>
    <r>
      <rPr>
        <b/>
        <sz val="20"/>
        <rFont val="Times New Roman"/>
        <family val="1"/>
      </rPr>
      <t xml:space="preserve">Загальні </t>
    </r>
    <r>
      <rPr>
        <sz val="20"/>
        <rFont val="Times New Roman"/>
        <family val="1"/>
      </rPr>
      <t xml:space="preserve">витрати активної електроенергії на централізоване </t>
    </r>
    <r>
      <rPr>
        <b/>
        <sz val="20"/>
        <rFont val="Times New Roman"/>
        <family val="1"/>
      </rPr>
      <t>водопостачання, фактично</t>
    </r>
  </si>
  <si>
    <r>
      <t xml:space="preserve">Загальні </t>
    </r>
    <r>
      <rPr>
        <sz val="20"/>
        <rFont val="Times New Roman"/>
        <family val="1"/>
      </rPr>
      <t xml:space="preserve">витрати активної електроенергії на централізоване </t>
    </r>
    <r>
      <rPr>
        <b/>
        <sz val="20"/>
        <rFont val="Times New Roman"/>
        <family val="1"/>
      </rPr>
      <t>водовідведення, фактично</t>
    </r>
  </si>
  <si>
    <r>
      <t xml:space="preserve">Сума </t>
    </r>
    <r>
      <rPr>
        <b/>
        <sz val="20"/>
        <rFont val="Times New Roman"/>
        <family val="1"/>
      </rPr>
      <t>заборгованості</t>
    </r>
    <r>
      <rPr>
        <sz val="20"/>
        <rFont val="Times New Roman"/>
        <family val="1"/>
      </rPr>
      <t xml:space="preserve"> за спожиту активну електроенергію, використану на потреби централізованого водопостачання та водовідведення, </t>
    </r>
    <r>
      <rPr>
        <b/>
        <sz val="20"/>
        <rFont val="Times New Roman"/>
        <family val="1"/>
      </rPr>
      <t>на початок</t>
    </r>
    <r>
      <rPr>
        <sz val="20"/>
        <rFont val="Times New Roman"/>
        <family val="1"/>
      </rPr>
      <t xml:space="preserve"> звітного періоду (без ПДВ)</t>
    </r>
  </si>
  <si>
    <r>
      <rPr>
        <b/>
        <sz val="20"/>
        <rFont val="Times New Roman"/>
        <family val="1"/>
      </rPr>
      <t xml:space="preserve">Нараховано </t>
    </r>
    <r>
      <rPr>
        <sz val="20"/>
        <rFont val="Times New Roman"/>
        <family val="1"/>
      </rPr>
      <t>за спожиту на централізоване водопостачання та водовідведення активну електроенергію (без ПДВ)</t>
    </r>
  </si>
  <si>
    <r>
      <rPr>
        <b/>
        <sz val="20"/>
        <rFont val="Times New Roman"/>
        <family val="1"/>
      </rPr>
      <t>Оплачено</t>
    </r>
    <r>
      <rPr>
        <sz val="20"/>
        <rFont val="Times New Roman"/>
        <family val="1"/>
      </rPr>
      <t xml:space="preserve"> за спожиту активну електроенергію, використану на потреби централізованого водопостачання та водовідведення (без ПДВ) </t>
    </r>
  </si>
  <si>
    <r>
      <t xml:space="preserve">Сума </t>
    </r>
    <r>
      <rPr>
        <b/>
        <sz val="20"/>
        <rFont val="Times New Roman"/>
        <family val="1"/>
      </rPr>
      <t>заборгованості</t>
    </r>
    <r>
      <rPr>
        <sz val="20"/>
        <rFont val="Times New Roman"/>
        <family val="1"/>
      </rPr>
      <t xml:space="preserve"> за спожиту активну електроенергію, використану на потреби централізованого водопостачання та водовідведення, </t>
    </r>
    <r>
      <rPr>
        <b/>
        <sz val="20"/>
        <rFont val="Times New Roman"/>
        <family val="1"/>
      </rPr>
      <t>на кінець</t>
    </r>
    <r>
      <rPr>
        <sz val="20"/>
        <rFont val="Times New Roman"/>
        <family val="1"/>
      </rPr>
      <t xml:space="preserve"> звітного періоду (без ПДВ)</t>
    </r>
  </si>
  <si>
    <t>Сума заборгованості за реактивну електроенергію на початок звітного періоду (без ПДВ)</t>
  </si>
  <si>
    <t>Нараховано за реактивну електроенергію (без ПДВ)</t>
  </si>
  <si>
    <t>Оплачено за реактивну електроенергію (без ПДВ)</t>
  </si>
  <si>
    <t>Сума заборгованості за реактивну електроенергію на кінець звітного періоду (без ПДВ)</t>
  </si>
  <si>
    <r>
      <t xml:space="preserve">Загальна сума заборгованості за </t>
    </r>
    <r>
      <rPr>
        <b/>
        <sz val="20"/>
        <rFont val="Times New Roman"/>
        <family val="1"/>
      </rPr>
      <t>активну та реактивну</t>
    </r>
    <r>
      <rPr>
        <sz val="20"/>
        <rFont val="Times New Roman"/>
        <family val="1"/>
      </rPr>
      <t xml:space="preserve"> електроенергію на кінець звітного періоду (без ПДВ) </t>
    </r>
  </si>
  <si>
    <t>лютий</t>
  </si>
  <si>
    <t>січень</t>
  </si>
  <si>
    <t>березень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</si>
  <si>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</si>
  <si>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</si>
  <si>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</si>
  <si>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</si>
  <si>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</si>
  <si>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</si>
  <si>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</si>
  <si>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</si>
  <si>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</si>
  <si>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Тут ліцензіат може навести пояснення до звітів у випадку необхідності.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</si>
  <si>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водовідведення
</t>
  </si>
  <si>
    <t>(поштовий індекс, область/Автономна Республіка Крим, район, населений пункт, вулиця/провулок, площа тощо, № будинку/корпусу,  № квартири/офісу)</t>
  </si>
  <si>
    <t>кВт∙год/куб. м</t>
  </si>
  <si>
    <r>
      <t>кВт</t>
    </r>
    <r>
      <rPr>
        <sz val="16"/>
        <rFont val="Times New Roman"/>
        <family val="1"/>
      </rPr>
      <t>∙</t>
    </r>
    <r>
      <rPr>
        <sz val="18"/>
        <rFont val="Times New Roman"/>
        <family val="1"/>
      </rPr>
      <t>год/куб. м</t>
    </r>
  </si>
  <si>
    <t>Додаток 4                                                                                                                                              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   (пункт 3.4 )</t>
  </si>
  <si>
    <t>ЗАТВЕРДЖЕНО
Постанова Національної комісії, що здійснює державне регулювання у сферах енергетики та комунальних послуг,
31.05.2017 № 717</t>
  </si>
  <si>
    <t>Звітні та розрахункові дані  про обсяги споживання електроенергії для здійснення діяльності з централізованого водопостачання та/або водовідведення та 
розрахунки з енергопостачальниками</t>
  </si>
  <si>
    <t>Рік</t>
  </si>
  <si>
    <t>Узагальнююча таблиця звітів за формою №4-НКРЕКП</t>
  </si>
  <si>
    <r>
      <rPr>
        <b/>
        <sz val="20"/>
        <rFont val="Times New Roman"/>
        <family val="1"/>
      </rPr>
      <t xml:space="preserve">Норма </t>
    </r>
    <r>
      <rPr>
        <sz val="20"/>
        <rFont val="Times New Roman"/>
        <family val="1"/>
      </rPr>
      <t>питомих витрат електроенергії на водопостачання</t>
    </r>
  </si>
  <si>
    <r>
      <rPr>
        <b/>
        <sz val="20"/>
        <rFont val="Times New Roman"/>
        <family val="1"/>
      </rPr>
      <t xml:space="preserve">Норма </t>
    </r>
    <r>
      <rPr>
        <sz val="20"/>
        <rFont val="Times New Roman"/>
        <family val="1"/>
      </rPr>
      <t>питомих витрат електроенергії на водовідведення</t>
    </r>
  </si>
  <si>
    <t>моб. _________________________</t>
  </si>
  <si>
    <t>КП "Водоканал" Мелітопольської міської ради Запорізької області</t>
  </si>
  <si>
    <t>код 03327090</t>
  </si>
  <si>
    <t>72312 Запорізька область, м. Мелітополь, вул.Покровська, будинок 100</t>
  </si>
  <si>
    <t>С.М.Немченко</t>
  </si>
  <si>
    <t>Н.М.Аєдінова</t>
  </si>
  <si>
    <t>Н.М.Зіненко</t>
  </si>
  <si>
    <t>(0619) 421363</t>
  </si>
  <si>
    <t>(0619) 440676</t>
  </si>
  <si>
    <t>melvoda.plan@gmail.com</t>
  </si>
  <si>
    <t>моб. (067) 6171649</t>
  </si>
  <si>
    <t>2020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</si>
</sst>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"/>
    <numFmt numFmtId="194" formatCode="#,##0.000"/>
    <numFmt numFmtId="195" formatCode="#,##0.0000"/>
    <numFmt numFmtId="196" formatCode="0.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  <numFmt numFmtId="212" formatCode="0.000"/>
    <numFmt numFmtId="213" formatCode="0.0000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#,##0_ ;[Red]\-#,##0\ "/>
    <numFmt numFmtId="219" formatCode="#,##0.000_ ;[Red]\-#,##0.000\ "/>
    <numFmt numFmtId="220" formatCode="#,##0.00_ ;[Red]\-#,##0.00\ "/>
    <numFmt numFmtId="221" formatCode="#,##0.0_ ;[Red]\-#,##0.0\ "/>
  </numFmts>
  <fonts count="8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1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b/>
      <u val="single"/>
      <sz val="20"/>
      <color indexed="60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26"/>
      <color indexed="30"/>
      <name val="Times New Roman"/>
      <family val="1"/>
    </font>
    <font>
      <sz val="8"/>
      <name val="Arial Cyr"/>
      <family val="0"/>
    </font>
    <font>
      <b/>
      <sz val="16"/>
      <color indexed="60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22"/>
      <color indexed="60"/>
      <name val="Times New Roman"/>
      <family val="1"/>
    </font>
    <font>
      <sz val="11"/>
      <color indexed="8"/>
      <name val="Times New Roman"/>
      <family val="2"/>
    </font>
    <font>
      <sz val="15"/>
      <name val="Times New Roman"/>
      <family val="1"/>
    </font>
    <font>
      <sz val="15"/>
      <name val="Arial Cyr"/>
      <family val="0"/>
    </font>
    <font>
      <sz val="13"/>
      <name val="Times New Roman"/>
      <family val="1"/>
    </font>
    <font>
      <sz val="14"/>
      <name val="Arial Cyr"/>
      <family val="0"/>
    </font>
    <font>
      <sz val="14"/>
      <color indexed="30"/>
      <name val="Times New Roman"/>
      <family val="1"/>
    </font>
    <font>
      <b/>
      <sz val="20"/>
      <color indexed="16"/>
      <name val="Times New Roman"/>
      <family val="1"/>
    </font>
    <font>
      <sz val="2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60"/>
      <name val="Times New Roman"/>
      <family val="1"/>
    </font>
    <font>
      <b/>
      <sz val="26"/>
      <color indexed="60"/>
      <name val="Times New Roman"/>
      <family val="1"/>
    </font>
    <font>
      <sz val="12"/>
      <color indexed="8"/>
      <name val="Times New Roman"/>
      <family val="1"/>
    </font>
    <font>
      <b/>
      <sz val="20"/>
      <color indexed="60"/>
      <name val="Times New Roman"/>
      <family val="1"/>
    </font>
    <font>
      <b/>
      <sz val="24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C00000"/>
      <name val="Times New Roman"/>
      <family val="1"/>
    </font>
    <font>
      <b/>
      <sz val="26"/>
      <color rgb="FFC00000"/>
      <name val="Times New Roman"/>
      <family val="1"/>
    </font>
    <font>
      <b/>
      <sz val="22"/>
      <color rgb="FFC00000"/>
      <name val="Times New Roman"/>
      <family val="1"/>
    </font>
    <font>
      <sz val="12"/>
      <color rgb="FF000000"/>
      <name val="Times New Roman"/>
      <family val="1"/>
    </font>
    <font>
      <b/>
      <sz val="20"/>
      <color rgb="FFC00000"/>
      <name val="Times New Roman"/>
      <family val="1"/>
    </font>
    <font>
      <b/>
      <sz val="24"/>
      <color rgb="FFC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19" fillId="0" borderId="4" applyNumberFormat="0" applyFill="0" applyAlignment="0" applyProtection="0"/>
    <xf numFmtId="0" fontId="66" fillId="0" borderId="5" applyNumberFormat="0" applyFill="0" applyAlignment="0" applyProtection="0"/>
    <xf numFmtId="0" fontId="20" fillId="0" borderId="6" applyNumberFormat="0" applyFill="0" applyAlignment="0" applyProtection="0"/>
    <xf numFmtId="0" fontId="67" fillId="0" borderId="7" applyNumberFormat="0" applyFill="0" applyAlignment="0" applyProtection="0"/>
    <xf numFmtId="0" fontId="21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68" fillId="0" borderId="9" applyNumberFormat="0" applyFill="0" applyAlignment="0" applyProtection="0"/>
    <xf numFmtId="0" fontId="69" fillId="28" borderId="10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horizontal="centerContinuous"/>
      <protection/>
    </xf>
    <xf numFmtId="49" fontId="8" fillId="33" borderId="0" xfId="0" applyNumberFormat="1" applyFont="1" applyFill="1" applyAlignment="1" applyProtection="1">
      <alignment horizontal="centerContinuous"/>
      <protection/>
    </xf>
    <xf numFmtId="49" fontId="8" fillId="33" borderId="0" xfId="0" applyNumberFormat="1" applyFont="1" applyFill="1" applyAlignment="1" applyProtection="1">
      <alignment horizontal="centerContinuous"/>
      <protection locked="0"/>
    </xf>
    <xf numFmtId="49" fontId="8" fillId="33" borderId="0" xfId="0" applyNumberFormat="1" applyFont="1" applyFill="1" applyBorder="1" applyAlignment="1" applyProtection="1">
      <alignment horizontal="centerContinuous" vertical="top"/>
      <protection/>
    </xf>
    <xf numFmtId="49" fontId="8" fillId="33" borderId="0" xfId="0" applyNumberFormat="1" applyFont="1" applyFill="1" applyBorder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Continuous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/>
      <protection/>
    </xf>
    <xf numFmtId="0" fontId="15" fillId="0" borderId="0" xfId="0" applyFont="1" applyAlignment="1">
      <alignment/>
    </xf>
    <xf numFmtId="49" fontId="1" fillId="33" borderId="0" xfId="0" applyNumberFormat="1" applyFont="1" applyFill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 horizontal="centerContinuous" vertical="top"/>
      <protection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8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 vertical="top"/>
    </xf>
    <xf numFmtId="49" fontId="8" fillId="0" borderId="0" xfId="0" applyNumberFormat="1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left" vertical="top"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33" borderId="0" xfId="0" applyFont="1" applyFill="1" applyAlignment="1" applyProtection="1">
      <alignment vertical="top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Fill="1" applyAlignment="1" applyProtection="1">
      <alignment/>
      <protection locked="0"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49" fontId="1" fillId="33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 applyProtection="1">
      <alignment vertical="top"/>
      <protection hidden="1"/>
    </xf>
    <xf numFmtId="49" fontId="1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49" fontId="10" fillId="33" borderId="0" xfId="0" applyNumberFormat="1" applyFont="1" applyFill="1" applyBorder="1" applyAlignment="1" applyProtection="1">
      <alignment horizontal="center" vertical="top"/>
      <protection/>
    </xf>
    <xf numFmtId="0" fontId="22" fillId="33" borderId="0" xfId="0" applyFont="1" applyFill="1" applyAlignment="1">
      <alignment/>
    </xf>
    <xf numFmtId="49" fontId="16" fillId="0" borderId="0" xfId="0" applyNumberFormat="1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top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center" vertical="top"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4" fontId="9" fillId="0" borderId="0" xfId="0" applyNumberFormat="1" applyFont="1" applyFill="1" applyBorder="1" applyAlignment="1" applyProtection="1">
      <alignment horizontal="right" vertical="top"/>
      <protection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49" fontId="18" fillId="33" borderId="0" xfId="0" applyNumberFormat="1" applyFont="1" applyFill="1" applyAlignment="1" applyProtection="1">
      <alignment/>
      <protection/>
    </xf>
    <xf numFmtId="0" fontId="18" fillId="33" borderId="0" xfId="0" applyFont="1" applyFill="1" applyAlignment="1">
      <alignment/>
    </xf>
    <xf numFmtId="49" fontId="18" fillId="33" borderId="0" xfId="0" applyNumberFormat="1" applyFont="1" applyFill="1" applyBorder="1" applyAlignment="1" applyProtection="1">
      <alignment horizontal="left" vertical="top" indent="1"/>
      <protection/>
    </xf>
    <xf numFmtId="49" fontId="18" fillId="0" borderId="0" xfId="0" applyNumberFormat="1" applyFont="1" applyFill="1" applyAlignment="1" applyProtection="1">
      <alignment/>
      <protection/>
    </xf>
    <xf numFmtId="49" fontId="11" fillId="0" borderId="15" xfId="0" applyNumberFormat="1" applyFont="1" applyFill="1" applyBorder="1" applyAlignment="1" applyProtection="1">
      <alignment horizontal="left" vertical="top"/>
      <protection/>
    </xf>
    <xf numFmtId="49" fontId="11" fillId="0" borderId="16" xfId="0" applyNumberFormat="1" applyFont="1" applyFill="1" applyBorder="1" applyAlignment="1" applyProtection="1">
      <alignment horizontal="left" vertical="top" indent="2"/>
      <protection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49" fontId="12" fillId="0" borderId="0" xfId="0" applyNumberFormat="1" applyFont="1" applyAlignment="1" applyProtection="1">
      <alignment horizontal="right" vertical="top"/>
      <protection hidden="1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49" fontId="29" fillId="0" borderId="19" xfId="0" applyNumberFormat="1" applyFont="1" applyFill="1" applyBorder="1" applyAlignment="1" applyProtection="1">
      <alignment horizontal="left" vertical="top" indent="1"/>
      <protection/>
    </xf>
    <xf numFmtId="49" fontId="29" fillId="0" borderId="20" xfId="0" applyNumberFormat="1" applyFont="1" applyFill="1" applyBorder="1" applyAlignment="1" applyProtection="1">
      <alignment horizontal="left" vertical="top" indent="1"/>
      <protection/>
    </xf>
    <xf numFmtId="49" fontId="29" fillId="0" borderId="21" xfId="0" applyNumberFormat="1" applyFont="1" applyFill="1" applyBorder="1" applyAlignment="1" applyProtection="1">
      <alignment horizontal="left" vertical="top" indent="1"/>
      <protection/>
    </xf>
    <xf numFmtId="0" fontId="9" fillId="0" borderId="0" xfId="0" applyFont="1" applyFill="1" applyAlignment="1">
      <alignment vertical="top"/>
    </xf>
    <xf numFmtId="49" fontId="29" fillId="0" borderId="22" xfId="0" applyNumberFormat="1" applyFont="1" applyFill="1" applyBorder="1" applyAlignment="1" applyProtection="1">
      <alignment horizontal="left" vertical="top" indent="1"/>
      <protection/>
    </xf>
    <xf numFmtId="49" fontId="29" fillId="0" borderId="23" xfId="0" applyNumberFormat="1" applyFont="1" applyFill="1" applyBorder="1" applyAlignment="1" applyProtection="1">
      <alignment horizontal="left" vertical="top" indent="1"/>
      <protection/>
    </xf>
    <xf numFmtId="49" fontId="29" fillId="33" borderId="21" xfId="0" applyNumberFormat="1" applyFont="1" applyFill="1" applyBorder="1" applyAlignment="1" applyProtection="1">
      <alignment horizontal="left" vertical="top" indent="1"/>
      <protection/>
    </xf>
    <xf numFmtId="49" fontId="29" fillId="33" borderId="23" xfId="0" applyNumberFormat="1" applyFont="1" applyFill="1" applyBorder="1" applyAlignment="1" applyProtection="1">
      <alignment horizontal="left" vertical="top" indent="1"/>
      <protection/>
    </xf>
    <xf numFmtId="49" fontId="29" fillId="33" borderId="24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>
      <alignment vertical="center" wrapText="1"/>
    </xf>
    <xf numFmtId="0" fontId="32" fillId="0" borderId="25" xfId="0" applyFont="1" applyFill="1" applyBorder="1" applyAlignment="1" applyProtection="1">
      <alignment horizontal="left" vertical="top" wrapText="1"/>
      <protection locked="0"/>
    </xf>
    <xf numFmtId="0" fontId="32" fillId="0" borderId="26" xfId="0" applyFont="1" applyFill="1" applyBorder="1" applyAlignment="1" applyProtection="1">
      <alignment horizontal="left" vertical="top" wrapText="1"/>
      <protection locked="0"/>
    </xf>
    <xf numFmtId="0" fontId="6" fillId="0" borderId="27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wrapText="1"/>
    </xf>
    <xf numFmtId="0" fontId="8" fillId="33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28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left" vertical="top"/>
      <protection hidden="1"/>
    </xf>
    <xf numFmtId="49" fontId="9" fillId="0" borderId="0" xfId="0" applyNumberFormat="1" applyFont="1" applyFill="1" applyAlignment="1" applyProtection="1">
      <alignment/>
      <protection/>
    </xf>
    <xf numFmtId="49" fontId="29" fillId="33" borderId="0" xfId="0" applyNumberFormat="1" applyFont="1" applyFill="1" applyAlignment="1" applyProtection="1">
      <alignment horizontal="center"/>
      <protection locked="0"/>
    </xf>
    <xf numFmtId="49" fontId="29" fillId="33" borderId="0" xfId="0" applyNumberFormat="1" applyFont="1" applyFill="1" applyAlignment="1" applyProtection="1">
      <alignment horizontal="left"/>
      <protection/>
    </xf>
    <xf numFmtId="49" fontId="25" fillId="33" borderId="0" xfId="0" applyNumberFormat="1" applyFont="1" applyFill="1" applyBorder="1" applyAlignment="1" applyProtection="1">
      <alignment/>
      <protection locked="0"/>
    </xf>
    <xf numFmtId="49" fontId="10" fillId="33" borderId="29" xfId="0" applyNumberFormat="1" applyFont="1" applyFill="1" applyBorder="1" applyAlignment="1" applyProtection="1">
      <alignment horizontal="center"/>
      <protection locked="0"/>
    </xf>
    <xf numFmtId="218" fontId="8" fillId="0" borderId="14" xfId="0" applyNumberFormat="1" applyFont="1" applyFill="1" applyBorder="1" applyAlignment="1" applyProtection="1">
      <alignment horizontal="right" vertical="top"/>
      <protection locked="0"/>
    </xf>
    <xf numFmtId="218" fontId="8" fillId="0" borderId="30" xfId="0" applyNumberFormat="1" applyFont="1" applyFill="1" applyBorder="1" applyAlignment="1" applyProtection="1">
      <alignment horizontal="right" vertical="top"/>
      <protection locked="0"/>
    </xf>
    <xf numFmtId="218" fontId="8" fillId="0" borderId="31" xfId="0" applyNumberFormat="1" applyFont="1" applyFill="1" applyBorder="1" applyAlignment="1" applyProtection="1">
      <alignment horizontal="right" vertical="top"/>
      <protection locked="0"/>
    </xf>
    <xf numFmtId="218" fontId="8" fillId="0" borderId="32" xfId="0" applyNumberFormat="1" applyFont="1" applyFill="1" applyBorder="1" applyAlignment="1" applyProtection="1">
      <alignment horizontal="right" vertical="top"/>
      <protection locked="0"/>
    </xf>
    <xf numFmtId="218" fontId="8" fillId="0" borderId="14" xfId="0" applyNumberFormat="1" applyFont="1" applyFill="1" applyBorder="1" applyAlignment="1" applyProtection="1">
      <alignment horizontal="right" vertical="top" wrapText="1"/>
      <protection locked="0"/>
    </xf>
    <xf numFmtId="218" fontId="8" fillId="0" borderId="31" xfId="0" applyNumberFormat="1" applyFont="1" applyFill="1" applyBorder="1" applyAlignment="1" applyProtection="1">
      <alignment horizontal="right" vertical="top" wrapText="1"/>
      <protection locked="0"/>
    </xf>
    <xf numFmtId="218" fontId="8" fillId="0" borderId="33" xfId="0" applyNumberFormat="1" applyFont="1" applyFill="1" applyBorder="1" applyAlignment="1" applyProtection="1">
      <alignment horizontal="right" vertical="top" wrapText="1"/>
      <protection locked="0"/>
    </xf>
    <xf numFmtId="218" fontId="8" fillId="0" borderId="34" xfId="0" applyNumberFormat="1" applyFont="1" applyFill="1" applyBorder="1" applyAlignment="1" applyProtection="1">
      <alignment horizontal="right" vertical="top"/>
      <protection locked="0"/>
    </xf>
    <xf numFmtId="218" fontId="8" fillId="0" borderId="35" xfId="0" applyNumberFormat="1" applyFont="1" applyFill="1" applyBorder="1" applyAlignment="1" applyProtection="1">
      <alignment horizontal="right" vertical="top" wrapText="1"/>
      <protection locked="0"/>
    </xf>
    <xf numFmtId="218" fontId="8" fillId="0" borderId="36" xfId="0" applyNumberFormat="1" applyFont="1" applyFill="1" applyBorder="1" applyAlignment="1" applyProtection="1">
      <alignment horizontal="right" vertical="top"/>
      <protection locked="0"/>
    </xf>
    <xf numFmtId="218" fontId="9" fillId="0" borderId="14" xfId="0" applyNumberFormat="1" applyFont="1" applyFill="1" applyBorder="1" applyAlignment="1" applyProtection="1">
      <alignment horizontal="right" vertical="top" wrapText="1"/>
      <protection locked="0"/>
    </xf>
    <xf numFmtId="218" fontId="9" fillId="0" borderId="30" xfId="0" applyNumberFormat="1" applyFont="1" applyFill="1" applyBorder="1" applyAlignment="1" applyProtection="1">
      <alignment horizontal="right" vertical="top"/>
      <protection locked="0"/>
    </xf>
    <xf numFmtId="0" fontId="9" fillId="0" borderId="37" xfId="0" applyFont="1" applyFill="1" applyBorder="1" applyAlignment="1" applyProtection="1">
      <alignment horizontal="left" vertical="top"/>
      <protection/>
    </xf>
    <xf numFmtId="0" fontId="6" fillId="0" borderId="38" xfId="0" applyFont="1" applyFill="1" applyBorder="1" applyAlignment="1" applyProtection="1">
      <alignment horizontal="center" vertical="top" wrapText="1"/>
      <protection/>
    </xf>
    <xf numFmtId="49" fontId="28" fillId="33" borderId="18" xfId="0" applyNumberFormat="1" applyFont="1" applyFill="1" applyBorder="1" applyAlignment="1" applyProtection="1">
      <alignment horizontal="center" vertical="center" wrapText="1"/>
      <protection/>
    </xf>
    <xf numFmtId="49" fontId="28" fillId="33" borderId="39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center" vertical="top"/>
      <protection/>
    </xf>
    <xf numFmtId="49" fontId="12" fillId="0" borderId="14" xfId="0" applyNumberFormat="1" applyFont="1" applyBorder="1" applyAlignment="1" applyProtection="1">
      <alignment horizontal="center" vertical="top"/>
      <protection/>
    </xf>
    <xf numFmtId="0" fontId="8" fillId="0" borderId="14" xfId="0" applyFont="1" applyFill="1" applyBorder="1" applyAlignment="1" applyProtection="1">
      <alignment horizontal="center" vertical="top"/>
      <protection/>
    </xf>
    <xf numFmtId="49" fontId="12" fillId="0" borderId="40" xfId="0" applyNumberFormat="1" applyFont="1" applyBorder="1" applyAlignment="1" applyProtection="1">
      <alignment horizontal="center" vertical="top"/>
      <protection/>
    </xf>
    <xf numFmtId="0" fontId="8" fillId="0" borderId="40" xfId="0" applyFont="1" applyFill="1" applyBorder="1" applyAlignment="1" applyProtection="1">
      <alignment horizontal="center" vertical="top"/>
      <protection/>
    </xf>
    <xf numFmtId="49" fontId="12" fillId="0" borderId="35" xfId="0" applyNumberFormat="1" applyFont="1" applyBorder="1" applyAlignment="1" applyProtection="1">
      <alignment horizontal="center" vertical="top"/>
      <protection/>
    </xf>
    <xf numFmtId="0" fontId="8" fillId="0" borderId="35" xfId="0" applyFont="1" applyFill="1" applyBorder="1" applyAlignment="1" applyProtection="1">
      <alignment horizontal="center" vertical="top"/>
      <protection/>
    </xf>
    <xf numFmtId="49" fontId="12" fillId="0" borderId="33" xfId="0" applyNumberFormat="1" applyFont="1" applyBorder="1" applyAlignment="1" applyProtection="1">
      <alignment horizontal="center" vertical="top"/>
      <protection/>
    </xf>
    <xf numFmtId="0" fontId="8" fillId="0" borderId="33" xfId="0" applyFont="1" applyFill="1" applyBorder="1" applyAlignment="1" applyProtection="1">
      <alignment horizontal="center"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219" fontId="8" fillId="0" borderId="14" xfId="0" applyNumberFormat="1" applyFont="1" applyFill="1" applyBorder="1" applyAlignment="1" applyProtection="1">
      <alignment horizontal="right" vertical="top" wrapText="1"/>
      <protection locked="0"/>
    </xf>
    <xf numFmtId="219" fontId="8" fillId="0" borderId="30" xfId="0" applyNumberFormat="1" applyFont="1" applyFill="1" applyBorder="1" applyAlignment="1" applyProtection="1">
      <alignment horizontal="right" vertical="top"/>
      <protection locked="0"/>
    </xf>
    <xf numFmtId="219" fontId="8" fillId="0" borderId="4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29" fillId="0" borderId="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9" fontId="9" fillId="0" borderId="41" xfId="0" applyNumberFormat="1" applyFont="1" applyFill="1" applyBorder="1" applyAlignment="1" applyProtection="1">
      <alignment horizontal="center" vertical="center" wrapText="1"/>
      <protection/>
    </xf>
    <xf numFmtId="49" fontId="9" fillId="0" borderId="42" xfId="0" applyNumberFormat="1" applyFont="1" applyFill="1" applyBorder="1" applyAlignment="1" applyProtection="1">
      <alignment horizontal="center" vertical="center" wrapText="1"/>
      <protection/>
    </xf>
    <xf numFmtId="49" fontId="9" fillId="33" borderId="42" xfId="0" applyNumberFormat="1" applyFont="1" applyFill="1" applyBorder="1" applyAlignment="1" applyProtection="1">
      <alignment horizontal="center" vertical="center" wrapText="1"/>
      <protection/>
    </xf>
    <xf numFmtId="49" fontId="9" fillId="33" borderId="43" xfId="0" applyNumberFormat="1" applyFont="1" applyFill="1" applyBorder="1" applyAlignment="1" applyProtection="1">
      <alignment horizontal="center" vertical="center" wrapText="1"/>
      <protection/>
    </xf>
    <xf numFmtId="49" fontId="18" fillId="0" borderId="27" xfId="0" applyNumberFormat="1" applyFont="1" applyFill="1" applyBorder="1" applyAlignment="1" applyProtection="1">
      <alignment/>
      <protection/>
    </xf>
    <xf numFmtId="49" fontId="14" fillId="0" borderId="27" xfId="53" applyNumberFormat="1" applyFont="1" applyFill="1" applyBorder="1" applyAlignment="1" applyProtection="1">
      <alignment vertical="top"/>
      <protection/>
    </xf>
    <xf numFmtId="49" fontId="14" fillId="0" borderId="27" xfId="0" applyNumberFormat="1" applyFont="1" applyFill="1" applyBorder="1" applyAlignment="1" applyProtection="1">
      <alignment horizontal="left" vertical="top" wrapText="1"/>
      <protection/>
    </xf>
    <xf numFmtId="49" fontId="1" fillId="0" borderId="27" xfId="0" applyNumberFormat="1" applyFont="1" applyFill="1" applyBorder="1" applyAlignment="1" applyProtection="1">
      <alignment/>
      <protection/>
    </xf>
    <xf numFmtId="49" fontId="8" fillId="0" borderId="27" xfId="0" applyNumberFormat="1" applyFont="1" applyFill="1" applyBorder="1" applyAlignment="1" applyProtection="1">
      <alignment horizontal="center"/>
      <protection/>
    </xf>
    <xf numFmtId="49" fontId="22" fillId="0" borderId="27" xfId="0" applyNumberFormat="1" applyFont="1" applyFill="1" applyBorder="1" applyAlignment="1" applyProtection="1">
      <alignment horizontal="center"/>
      <protection/>
    </xf>
    <xf numFmtId="49" fontId="8" fillId="0" borderId="27" xfId="0" applyNumberFormat="1" applyFont="1" applyFill="1" applyBorder="1" applyAlignment="1" applyProtection="1">
      <alignment/>
      <protection/>
    </xf>
    <xf numFmtId="49" fontId="8" fillId="33" borderId="27" xfId="0" applyNumberFormat="1" applyFont="1" applyFill="1" applyBorder="1" applyAlignment="1" applyProtection="1">
      <alignment/>
      <protection locked="0"/>
    </xf>
    <xf numFmtId="218" fontId="8" fillId="35" borderId="31" xfId="0" applyNumberFormat="1" applyFont="1" applyFill="1" applyBorder="1" applyAlignment="1" applyProtection="1">
      <alignment horizontal="right" vertical="top" wrapText="1"/>
      <protection/>
    </xf>
    <xf numFmtId="218" fontId="8" fillId="35" borderId="32" xfId="0" applyNumberFormat="1" applyFont="1" applyFill="1" applyBorder="1" applyAlignment="1" applyProtection="1">
      <alignment horizontal="right" vertical="top"/>
      <protection/>
    </xf>
    <xf numFmtId="218" fontId="8" fillId="35" borderId="13" xfId="0" applyNumberFormat="1" applyFont="1" applyFill="1" applyBorder="1" applyAlignment="1" applyProtection="1">
      <alignment horizontal="right" vertical="top" wrapText="1"/>
      <protection/>
    </xf>
    <xf numFmtId="218" fontId="8" fillId="35" borderId="44" xfId="0" applyNumberFormat="1" applyFont="1" applyFill="1" applyBorder="1" applyAlignment="1" applyProtection="1">
      <alignment horizontal="right" vertical="top" wrapText="1"/>
      <protection/>
    </xf>
    <xf numFmtId="218" fontId="8" fillId="35" borderId="14" xfId="0" applyNumberFormat="1" applyFont="1" applyFill="1" applyBorder="1" applyAlignment="1" applyProtection="1">
      <alignment horizontal="right" vertical="top" wrapText="1"/>
      <protection/>
    </xf>
    <xf numFmtId="218" fontId="8" fillId="35" borderId="30" xfId="0" applyNumberFormat="1" applyFont="1" applyFill="1" applyBorder="1" applyAlignment="1" applyProtection="1">
      <alignment horizontal="right" vertical="top"/>
      <protection/>
    </xf>
    <xf numFmtId="218" fontId="8" fillId="35" borderId="14" xfId="0" applyNumberFormat="1" applyFont="1" applyFill="1" applyBorder="1" applyAlignment="1" applyProtection="1">
      <alignment horizontal="right" vertical="top"/>
      <protection/>
    </xf>
    <xf numFmtId="49" fontId="9" fillId="33" borderId="0" xfId="0" applyNumberFormat="1" applyFont="1" applyFill="1" applyAlignment="1" applyProtection="1">
      <alignment horizontal="right"/>
      <protection/>
    </xf>
    <xf numFmtId="49" fontId="25" fillId="33" borderId="0" xfId="0" applyNumberFormat="1" applyFont="1" applyFill="1" applyBorder="1" applyAlignment="1" applyProtection="1">
      <alignment/>
      <protection hidden="1"/>
    </xf>
    <xf numFmtId="49" fontId="1" fillId="33" borderId="0" xfId="0" applyNumberFormat="1" applyFont="1" applyFill="1" applyAlignment="1" applyProtection="1">
      <alignment/>
      <protection hidden="1"/>
    </xf>
    <xf numFmtId="49" fontId="77" fillId="33" borderId="29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49" fontId="78" fillId="33" borderId="2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49" fontId="9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49" fontId="34" fillId="33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Alignment="1" applyProtection="1">
      <alignment/>
      <protection hidden="1" locked="0"/>
    </xf>
    <xf numFmtId="0" fontId="1" fillId="0" borderId="0" xfId="0" applyFont="1" applyAlignment="1" applyProtection="1">
      <alignment vertical="top" wrapText="1"/>
      <protection hidden="1" locked="0"/>
    </xf>
    <xf numFmtId="0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hidden="1" locked="0"/>
    </xf>
    <xf numFmtId="0" fontId="1" fillId="0" borderId="0" xfId="0" applyFont="1" applyAlignment="1" applyProtection="1">
      <alignment/>
      <protection hidden="1" locked="0"/>
    </xf>
    <xf numFmtId="49" fontId="11" fillId="0" borderId="13" xfId="0" applyNumberFormat="1" applyFont="1" applyBorder="1" applyAlignment="1" applyProtection="1">
      <alignment horizontal="center" vertical="top"/>
      <protection/>
    </xf>
    <xf numFmtId="49" fontId="11" fillId="0" borderId="14" xfId="0" applyNumberFormat="1" applyFont="1" applyBorder="1" applyAlignment="1" applyProtection="1">
      <alignment horizontal="center" vertical="top"/>
      <protection/>
    </xf>
    <xf numFmtId="49" fontId="11" fillId="0" borderId="40" xfId="0" applyNumberFormat="1" applyFont="1" applyBorder="1" applyAlignment="1" applyProtection="1">
      <alignment horizontal="center" vertical="top"/>
      <protection/>
    </xf>
    <xf numFmtId="49" fontId="11" fillId="0" borderId="35" xfId="0" applyNumberFormat="1" applyFont="1" applyBorder="1" applyAlignment="1" applyProtection="1">
      <alignment horizontal="center" vertical="top"/>
      <protection/>
    </xf>
    <xf numFmtId="49" fontId="11" fillId="0" borderId="33" xfId="0" applyNumberFormat="1" applyFont="1" applyBorder="1" applyAlignment="1" applyProtection="1">
      <alignment horizontal="center" vertical="top"/>
      <protection/>
    </xf>
    <xf numFmtId="49" fontId="10" fillId="33" borderId="0" xfId="0" applyNumberFormat="1" applyFont="1" applyFill="1" applyAlignment="1" applyProtection="1">
      <alignment horizontal="center" vertical="center" wrapText="1"/>
      <protection/>
    </xf>
    <xf numFmtId="49" fontId="10" fillId="33" borderId="29" xfId="0" applyNumberFormat="1" applyFont="1" applyFill="1" applyBorder="1" applyAlignment="1" applyProtection="1">
      <alignment horizontal="center" vertical="center" wrapText="1"/>
      <protection/>
    </xf>
    <xf numFmtId="218" fontId="8" fillId="0" borderId="35" xfId="0" applyNumberFormat="1" applyFont="1" applyFill="1" applyBorder="1" applyAlignment="1" applyProtection="1">
      <alignment horizontal="right" vertical="top" wrapText="1"/>
      <protection/>
    </xf>
    <xf numFmtId="219" fontId="8" fillId="0" borderId="14" xfId="0" applyNumberFormat="1" applyFont="1" applyFill="1" applyBorder="1" applyAlignment="1" applyProtection="1">
      <alignment horizontal="right" vertical="top" wrapText="1"/>
      <protection/>
    </xf>
    <xf numFmtId="218" fontId="8" fillId="0" borderId="14" xfId="0" applyNumberFormat="1" applyFont="1" applyFill="1" applyBorder="1" applyAlignment="1" applyProtection="1">
      <alignment horizontal="right" vertical="top" wrapText="1"/>
      <protection/>
    </xf>
    <xf numFmtId="219" fontId="8" fillId="0" borderId="40" xfId="0" applyNumberFormat="1" applyFont="1" applyFill="1" applyBorder="1" applyAlignment="1" applyProtection="1">
      <alignment horizontal="right" vertical="top" wrapText="1"/>
      <protection/>
    </xf>
    <xf numFmtId="218" fontId="8" fillId="0" borderId="14" xfId="0" applyNumberFormat="1" applyFont="1" applyFill="1" applyBorder="1" applyAlignment="1" applyProtection="1">
      <alignment horizontal="right" vertical="top"/>
      <protection/>
    </xf>
    <xf numFmtId="218" fontId="8" fillId="0" borderId="31" xfId="0" applyNumberFormat="1" applyFont="1" applyFill="1" applyBorder="1" applyAlignment="1" applyProtection="1">
      <alignment horizontal="right" vertical="top"/>
      <protection/>
    </xf>
    <xf numFmtId="218" fontId="9" fillId="0" borderId="14" xfId="0" applyNumberFormat="1" applyFont="1" applyFill="1" applyBorder="1" applyAlignment="1" applyProtection="1">
      <alignment horizontal="right" vertical="top" wrapText="1"/>
      <protection/>
    </xf>
    <xf numFmtId="218" fontId="8" fillId="0" borderId="31" xfId="0" applyNumberFormat="1" applyFont="1" applyFill="1" applyBorder="1" applyAlignment="1" applyProtection="1">
      <alignment horizontal="right" vertical="top" wrapText="1"/>
      <protection/>
    </xf>
    <xf numFmtId="49" fontId="10" fillId="33" borderId="0" xfId="0" applyNumberFormat="1" applyFont="1" applyFill="1" applyAlignment="1" applyProtection="1">
      <alignment horizontal="left" vertical="center"/>
      <protection/>
    </xf>
    <xf numFmtId="49" fontId="28" fillId="0" borderId="45" xfId="0" applyNumberFormat="1" applyFont="1" applyFill="1" applyBorder="1" applyAlignment="1" applyProtection="1">
      <alignment horizontal="center" vertical="center" wrapText="1"/>
      <protection/>
    </xf>
    <xf numFmtId="49" fontId="28" fillId="33" borderId="46" xfId="0" applyNumberFormat="1" applyFont="1" applyFill="1" applyBorder="1" applyAlignment="1" applyProtection="1">
      <alignment horizontal="center" vertical="center" wrapText="1"/>
      <protection/>
    </xf>
    <xf numFmtId="49" fontId="29" fillId="0" borderId="47" xfId="0" applyNumberFormat="1" applyFont="1" applyFill="1" applyBorder="1" applyAlignment="1" applyProtection="1">
      <alignment horizontal="left" vertical="top" indent="1"/>
      <protection/>
    </xf>
    <xf numFmtId="218" fontId="8" fillId="35" borderId="48" xfId="0" applyNumberFormat="1" applyFont="1" applyFill="1" applyBorder="1" applyAlignment="1" applyProtection="1">
      <alignment horizontal="right" vertical="top" wrapText="1"/>
      <protection/>
    </xf>
    <xf numFmtId="49" fontId="29" fillId="0" borderId="49" xfId="0" applyNumberFormat="1" applyFont="1" applyFill="1" applyBorder="1" applyAlignment="1" applyProtection="1">
      <alignment horizontal="left" vertical="top" indent="1"/>
      <protection/>
    </xf>
    <xf numFmtId="218" fontId="8" fillId="0" borderId="50" xfId="0" applyNumberFormat="1" applyFont="1" applyFill="1" applyBorder="1" applyAlignment="1" applyProtection="1">
      <alignment horizontal="right" vertical="top" wrapText="1"/>
      <protection/>
    </xf>
    <xf numFmtId="49" fontId="29" fillId="0" borderId="51" xfId="0" applyNumberFormat="1" applyFont="1" applyFill="1" applyBorder="1" applyAlignment="1" applyProtection="1">
      <alignment horizontal="left" vertical="top" indent="1"/>
      <protection/>
    </xf>
    <xf numFmtId="219" fontId="8" fillId="0" borderId="52" xfId="0" applyNumberFormat="1" applyFont="1" applyFill="1" applyBorder="1" applyAlignment="1" applyProtection="1">
      <alignment horizontal="right" vertical="top" wrapText="1"/>
      <protection/>
    </xf>
    <xf numFmtId="218" fontId="8" fillId="35" borderId="52" xfId="0" applyNumberFormat="1" applyFont="1" applyFill="1" applyBorder="1" applyAlignment="1" applyProtection="1">
      <alignment horizontal="right" vertical="top" wrapText="1"/>
      <protection/>
    </xf>
    <xf numFmtId="218" fontId="8" fillId="0" borderId="52" xfId="0" applyNumberFormat="1" applyFont="1" applyFill="1" applyBorder="1" applyAlignment="1" applyProtection="1">
      <alignment horizontal="right" vertical="top" wrapText="1"/>
      <protection/>
    </xf>
    <xf numFmtId="49" fontId="29" fillId="0" borderId="53" xfId="0" applyNumberFormat="1" applyFont="1" applyFill="1" applyBorder="1" applyAlignment="1" applyProtection="1">
      <alignment horizontal="left" vertical="top" indent="1"/>
      <protection/>
    </xf>
    <xf numFmtId="219" fontId="8" fillId="0" borderId="54" xfId="0" applyNumberFormat="1" applyFont="1" applyFill="1" applyBorder="1" applyAlignment="1" applyProtection="1">
      <alignment horizontal="right" vertical="top" wrapText="1"/>
      <protection/>
    </xf>
    <xf numFmtId="218" fontId="8" fillId="35" borderId="52" xfId="0" applyNumberFormat="1" applyFont="1" applyFill="1" applyBorder="1" applyAlignment="1" applyProtection="1">
      <alignment horizontal="right" vertical="top"/>
      <protection/>
    </xf>
    <xf numFmtId="218" fontId="8" fillId="0" borderId="52" xfId="0" applyNumberFormat="1" applyFont="1" applyFill="1" applyBorder="1" applyAlignment="1" applyProtection="1">
      <alignment horizontal="right" vertical="top"/>
      <protection/>
    </xf>
    <xf numFmtId="49" fontId="29" fillId="0" borderId="55" xfId="0" applyNumberFormat="1" applyFont="1" applyFill="1" applyBorder="1" applyAlignment="1" applyProtection="1">
      <alignment horizontal="left" vertical="top" indent="1"/>
      <protection/>
    </xf>
    <xf numFmtId="218" fontId="8" fillId="0" borderId="56" xfId="0" applyNumberFormat="1" applyFont="1" applyFill="1" applyBorder="1" applyAlignment="1" applyProtection="1">
      <alignment horizontal="right" vertical="top"/>
      <protection/>
    </xf>
    <xf numFmtId="218" fontId="9" fillId="0" borderId="52" xfId="0" applyNumberFormat="1" applyFont="1" applyFill="1" applyBorder="1" applyAlignment="1" applyProtection="1">
      <alignment horizontal="right" vertical="top" wrapText="1"/>
      <protection/>
    </xf>
    <xf numFmtId="49" fontId="29" fillId="33" borderId="51" xfId="0" applyNumberFormat="1" applyFont="1" applyFill="1" applyBorder="1" applyAlignment="1" applyProtection="1">
      <alignment horizontal="left" vertical="top" indent="1"/>
      <protection/>
    </xf>
    <xf numFmtId="49" fontId="29" fillId="33" borderId="55" xfId="0" applyNumberFormat="1" applyFont="1" applyFill="1" applyBorder="1" applyAlignment="1" applyProtection="1">
      <alignment horizontal="left" vertical="top" indent="1"/>
      <protection/>
    </xf>
    <xf numFmtId="218" fontId="8" fillId="0" borderId="56" xfId="0" applyNumberFormat="1" applyFont="1" applyFill="1" applyBorder="1" applyAlignment="1" applyProtection="1">
      <alignment horizontal="right" vertical="top" wrapText="1"/>
      <protection/>
    </xf>
    <xf numFmtId="218" fontId="8" fillId="35" borderId="56" xfId="0" applyNumberFormat="1" applyFont="1" applyFill="1" applyBorder="1" applyAlignment="1" applyProtection="1">
      <alignment horizontal="right" vertical="top" wrapText="1"/>
      <protection/>
    </xf>
    <xf numFmtId="49" fontId="29" fillId="33" borderId="53" xfId="0" applyNumberFormat="1" applyFont="1" applyFill="1" applyBorder="1" applyAlignment="1" applyProtection="1">
      <alignment horizontal="left" vertical="top" indent="1"/>
      <protection/>
    </xf>
    <xf numFmtId="218" fontId="8" fillId="0" borderId="40" xfId="0" applyNumberFormat="1" applyFont="1" applyFill="1" applyBorder="1" applyAlignment="1" applyProtection="1">
      <alignment horizontal="right" vertical="top" wrapText="1"/>
      <protection/>
    </xf>
    <xf numFmtId="218" fontId="8" fillId="0" borderId="54" xfId="0" applyNumberFormat="1" applyFont="1" applyFill="1" applyBorder="1" applyAlignment="1" applyProtection="1">
      <alignment horizontal="right" vertical="top" wrapText="1"/>
      <protection/>
    </xf>
    <xf numFmtId="49" fontId="9" fillId="0" borderId="13" xfId="0" applyNumberFormat="1" applyFont="1" applyFill="1" applyBorder="1" applyAlignment="1" applyProtection="1">
      <alignment horizontal="center" vertical="top" wrapText="1"/>
      <protection/>
    </xf>
    <xf numFmtId="49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horizontal="center" vertical="top"/>
      <protection/>
    </xf>
    <xf numFmtId="0" fontId="9" fillId="0" borderId="40" xfId="0" applyFont="1" applyFill="1" applyBorder="1" applyAlignment="1" applyProtection="1">
      <alignment horizontal="center" vertical="top"/>
      <protection/>
    </xf>
    <xf numFmtId="0" fontId="9" fillId="0" borderId="35" xfId="0" applyFont="1" applyFill="1" applyBorder="1" applyAlignment="1" applyProtection="1">
      <alignment horizontal="center" vertical="top"/>
      <protection/>
    </xf>
    <xf numFmtId="49" fontId="10" fillId="33" borderId="0" xfId="0" applyNumberFormat="1" applyFont="1" applyFill="1" applyBorder="1" applyAlignment="1" applyProtection="1">
      <alignment horizontal="center" vertical="center" wrapText="1"/>
      <protection/>
    </xf>
    <xf numFmtId="49" fontId="79" fillId="33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9" fillId="0" borderId="57" xfId="0" applyFont="1" applyBorder="1" applyAlignment="1" applyProtection="1">
      <alignment vertical="top"/>
      <protection locked="0"/>
    </xf>
    <xf numFmtId="0" fontId="5" fillId="0" borderId="57" xfId="0" applyFont="1" applyBorder="1" applyAlignment="1" applyProtection="1">
      <alignment vertical="top"/>
      <protection locked="0"/>
    </xf>
    <xf numFmtId="0" fontId="8" fillId="0" borderId="57" xfId="0" applyFont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8" fillId="0" borderId="57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49" fontId="11" fillId="0" borderId="16" xfId="0" applyNumberFormat="1" applyFont="1" applyFill="1" applyBorder="1" applyAlignment="1" applyProtection="1">
      <alignment horizontal="left" vertical="top" wrapText="1" indent="2"/>
      <protection/>
    </xf>
    <xf numFmtId="49" fontId="11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34" fillId="33" borderId="0" xfId="0" applyFont="1" applyFill="1" applyBorder="1" applyAlignment="1" applyProtection="1">
      <alignment horizontal="right"/>
      <protection/>
    </xf>
    <xf numFmtId="0" fontId="34" fillId="33" borderId="0" xfId="0" applyFont="1" applyFill="1" applyBorder="1" applyAlignment="1" applyProtection="1">
      <alignment horizontal="center" vertical="top" wrapText="1"/>
      <protection/>
    </xf>
    <xf numFmtId="49" fontId="8" fillId="33" borderId="58" xfId="0" applyNumberFormat="1" applyFont="1" applyFill="1" applyBorder="1" applyAlignment="1" applyProtection="1">
      <alignment/>
      <protection locked="0"/>
    </xf>
    <xf numFmtId="0" fontId="80" fillId="0" borderId="0" xfId="0" applyFont="1" applyAlignment="1">
      <alignment/>
    </xf>
    <xf numFmtId="219" fontId="8" fillId="34" borderId="30" xfId="0" applyNumberFormat="1" applyFont="1" applyFill="1" applyBorder="1" applyAlignment="1" applyProtection="1">
      <alignment horizontal="right" vertical="top"/>
      <protection locked="0"/>
    </xf>
    <xf numFmtId="219" fontId="8" fillId="34" borderId="59" xfId="0" applyNumberFormat="1" applyFont="1" applyFill="1" applyBorder="1" applyAlignment="1" applyProtection="1">
      <alignment horizontal="right" vertical="top"/>
      <protection locked="0"/>
    </xf>
    <xf numFmtId="0" fontId="34" fillId="33" borderId="0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/>
      <protection/>
    </xf>
    <xf numFmtId="0" fontId="15" fillId="0" borderId="29" xfId="0" applyFont="1" applyFill="1" applyBorder="1" applyAlignment="1" applyProtection="1">
      <alignment horizontal="left" vertical="top" wrapText="1"/>
      <protection locked="0"/>
    </xf>
    <xf numFmtId="0" fontId="15" fillId="0" borderId="60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Border="1" applyAlignment="1" applyProtection="1">
      <alignment horizontal="left" wrapText="1"/>
      <protection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49" fontId="82" fillId="0" borderId="0" xfId="0" applyNumberFormat="1" applyFon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34" fillId="33" borderId="0" xfId="0" applyNumberFormat="1" applyFont="1" applyFill="1" applyBorder="1" applyAlignment="1" applyProtection="1">
      <alignment horizontal="right"/>
      <protection/>
    </xf>
    <xf numFmtId="49" fontId="38" fillId="33" borderId="0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49" fontId="34" fillId="0" borderId="0" xfId="0" applyNumberFormat="1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/>
      <protection locked="0"/>
    </xf>
    <xf numFmtId="49" fontId="2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horizontal="left" vertical="top" wrapText="1"/>
      <protection locked="0"/>
    </xf>
    <xf numFmtId="0" fontId="32" fillId="0" borderId="61" xfId="0" applyFont="1" applyFill="1" applyBorder="1" applyAlignment="1" applyProtection="1">
      <alignment horizontal="left" vertical="top" wrapText="1"/>
      <protection locked="0"/>
    </xf>
    <xf numFmtId="49" fontId="11" fillId="0" borderId="15" xfId="0" applyNumberFormat="1" applyFont="1" applyFill="1" applyBorder="1" applyAlignment="1" applyProtection="1">
      <alignment horizontal="left" vertical="top" indent="2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/>
      <protection/>
    </xf>
    <xf numFmtId="218" fontId="11" fillId="35" borderId="13" xfId="0" applyNumberFormat="1" applyFont="1" applyFill="1" applyBorder="1" applyAlignment="1" applyProtection="1">
      <alignment horizontal="right" vertical="top" wrapText="1"/>
      <protection/>
    </xf>
    <xf numFmtId="218" fontId="11" fillId="35" borderId="44" xfId="0" applyNumberFormat="1" applyFont="1" applyFill="1" applyBorder="1" applyAlignment="1" applyProtection="1">
      <alignment horizontal="right" vertical="top" wrapText="1"/>
      <protection/>
    </xf>
    <xf numFmtId="218" fontId="11" fillId="0" borderId="35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14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30" xfId="0" applyNumberFormat="1" applyFont="1" applyFill="1" applyBorder="1" applyAlignment="1" applyProtection="1">
      <alignment horizontal="right" vertical="top"/>
      <protection locked="0"/>
    </xf>
    <xf numFmtId="218" fontId="11" fillId="35" borderId="14" xfId="0" applyNumberFormat="1" applyFont="1" applyFill="1" applyBorder="1" applyAlignment="1" applyProtection="1">
      <alignment horizontal="right" vertical="top" wrapText="1"/>
      <protection/>
    </xf>
    <xf numFmtId="218" fontId="11" fillId="35" borderId="30" xfId="0" applyNumberFormat="1" applyFont="1" applyFill="1" applyBorder="1" applyAlignment="1" applyProtection="1">
      <alignment horizontal="right" vertical="top"/>
      <protection/>
    </xf>
    <xf numFmtId="218" fontId="11" fillId="0" borderId="14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40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59" xfId="0" applyNumberFormat="1" applyFont="1" applyFill="1" applyBorder="1" applyAlignment="1" applyProtection="1">
      <alignment horizontal="right" vertical="top"/>
      <protection locked="0"/>
    </xf>
    <xf numFmtId="218" fontId="11" fillId="35" borderId="14" xfId="0" applyNumberFormat="1" applyFont="1" applyFill="1" applyBorder="1" applyAlignment="1" applyProtection="1">
      <alignment horizontal="right" vertical="top"/>
      <protection/>
    </xf>
    <xf numFmtId="218" fontId="11" fillId="0" borderId="14" xfId="0" applyNumberFormat="1" applyFont="1" applyFill="1" applyBorder="1" applyAlignment="1" applyProtection="1">
      <alignment horizontal="right" vertical="top"/>
      <protection locked="0"/>
    </xf>
    <xf numFmtId="218" fontId="11" fillId="0" borderId="31" xfId="0" applyNumberFormat="1" applyFont="1" applyFill="1" applyBorder="1" applyAlignment="1" applyProtection="1">
      <alignment horizontal="right" vertical="top"/>
      <protection locked="0"/>
    </xf>
    <xf numFmtId="218" fontId="11" fillId="0" borderId="31" xfId="0" applyNumberFormat="1" applyFont="1" applyFill="1" applyBorder="1" applyAlignment="1" applyProtection="1">
      <alignment horizontal="right" vertical="top" wrapText="1"/>
      <protection locked="0"/>
    </xf>
    <xf numFmtId="218" fontId="11" fillId="35" borderId="32" xfId="0" applyNumberFormat="1" applyFont="1" applyFill="1" applyBorder="1" applyAlignment="1" applyProtection="1">
      <alignment horizontal="right" vertical="top"/>
      <protection/>
    </xf>
    <xf numFmtId="218" fontId="11" fillId="0" borderId="33" xfId="0" applyNumberFormat="1" applyFont="1" applyFill="1" applyBorder="1" applyAlignment="1" applyProtection="1">
      <alignment horizontal="right" vertical="top" wrapText="1"/>
      <protection locked="0"/>
    </xf>
    <xf numFmtId="218" fontId="11" fillId="35" borderId="59" xfId="0" applyNumberFormat="1" applyFont="1" applyFill="1" applyBorder="1" applyAlignment="1" applyProtection="1">
      <alignment horizontal="right" vertical="top"/>
      <protection/>
    </xf>
    <xf numFmtId="218" fontId="11" fillId="0" borderId="40" xfId="0" applyNumberFormat="1" applyFont="1" applyFill="1" applyBorder="1" applyAlignment="1" applyProtection="1">
      <alignment horizontal="right" vertical="top"/>
      <protection locked="0"/>
    </xf>
    <xf numFmtId="49" fontId="29" fillId="33" borderId="62" xfId="0" applyNumberFormat="1" applyFont="1" applyFill="1" applyBorder="1" applyAlignment="1" applyProtection="1">
      <alignment horizontal="left" vertical="top" indent="1"/>
      <protection/>
    </xf>
    <xf numFmtId="218" fontId="11" fillId="35" borderId="63" xfId="0" applyNumberFormat="1" applyFont="1" applyFill="1" applyBorder="1" applyAlignment="1" applyProtection="1">
      <alignment horizontal="right" vertical="top" wrapText="1"/>
      <protection/>
    </xf>
    <xf numFmtId="218" fontId="11" fillId="35" borderId="64" xfId="0" applyNumberFormat="1" applyFont="1" applyFill="1" applyBorder="1" applyAlignment="1" applyProtection="1">
      <alignment horizontal="right" vertical="top"/>
      <protection/>
    </xf>
    <xf numFmtId="49" fontId="29" fillId="33" borderId="22" xfId="0" applyNumberFormat="1" applyFont="1" applyFill="1" applyBorder="1" applyAlignment="1" applyProtection="1">
      <alignment horizontal="left" vertical="top" indent="1"/>
      <protection/>
    </xf>
    <xf numFmtId="218" fontId="11" fillId="35" borderId="40" xfId="0" applyNumberFormat="1" applyFont="1" applyFill="1" applyBorder="1" applyAlignment="1" applyProtection="1">
      <alignment horizontal="right" vertical="top" wrapText="1"/>
      <protection/>
    </xf>
    <xf numFmtId="49" fontId="8" fillId="0" borderId="35" xfId="0" applyNumberFormat="1" applyFont="1" applyFill="1" applyBorder="1" applyAlignment="1" applyProtection="1">
      <alignment horizontal="center" vertical="top" wrapText="1"/>
      <protection/>
    </xf>
    <xf numFmtId="218" fontId="11" fillId="35" borderId="35" xfId="0" applyNumberFormat="1" applyFont="1" applyFill="1" applyBorder="1" applyAlignment="1" applyProtection="1">
      <alignment horizontal="right" vertical="top" wrapText="1"/>
      <protection/>
    </xf>
    <xf numFmtId="218" fontId="11" fillId="35" borderId="36" xfId="0" applyNumberFormat="1" applyFont="1" applyFill="1" applyBorder="1" applyAlignment="1" applyProtection="1">
      <alignment horizontal="right" vertical="top"/>
      <protection/>
    </xf>
    <xf numFmtId="218" fontId="11" fillId="35" borderId="34" xfId="0" applyNumberFormat="1" applyFont="1" applyFill="1" applyBorder="1" applyAlignment="1" applyProtection="1">
      <alignment horizontal="right" vertical="top"/>
      <protection/>
    </xf>
    <xf numFmtId="0" fontId="11" fillId="0" borderId="25" xfId="0" applyFont="1" applyFill="1" applyBorder="1" applyAlignment="1" applyProtection="1">
      <alignment horizontal="left" vertical="top" wrapText="1"/>
      <protection locked="0"/>
    </xf>
    <xf numFmtId="218" fontId="11" fillId="0" borderId="34" xfId="0" applyNumberFormat="1" applyFont="1" applyFill="1" applyBorder="1" applyAlignment="1" applyProtection="1">
      <alignment horizontal="right" vertical="top"/>
      <protection locked="0"/>
    </xf>
    <xf numFmtId="218" fontId="11" fillId="0" borderId="59" xfId="0" applyNumberFormat="1" applyFont="1" applyFill="1" applyBorder="1" applyAlignment="1" applyProtection="1">
      <alignment horizontal="right" vertical="top"/>
      <protection locked="0"/>
    </xf>
    <xf numFmtId="0" fontId="11" fillId="0" borderId="65" xfId="0" applyFont="1" applyFill="1" applyBorder="1" applyAlignment="1" applyProtection="1">
      <alignment horizontal="left" vertical="top" wrapText="1"/>
      <protection locked="0"/>
    </xf>
    <xf numFmtId="0" fontId="30" fillId="0" borderId="65" xfId="0" applyFont="1" applyFill="1" applyBorder="1" applyAlignment="1" applyProtection="1">
      <alignment horizontal="left"/>
      <protection locked="0"/>
    </xf>
    <xf numFmtId="0" fontId="30" fillId="0" borderId="66" xfId="0" applyFont="1" applyFill="1" applyBorder="1" applyAlignment="1" applyProtection="1">
      <alignment horizontal="left"/>
      <protection locked="0"/>
    </xf>
    <xf numFmtId="0" fontId="36" fillId="0" borderId="27" xfId="0" applyFont="1" applyFill="1" applyBorder="1" applyAlignment="1" applyProtection="1">
      <alignment horizontal="center" vertical="top" wrapText="1"/>
      <protection/>
    </xf>
    <xf numFmtId="0" fontId="36" fillId="0" borderId="67" xfId="0" applyFont="1" applyFill="1" applyBorder="1" applyAlignment="1" applyProtection="1">
      <alignment horizontal="center" vertical="top" wrapText="1"/>
      <protection/>
    </xf>
    <xf numFmtId="0" fontId="9" fillId="33" borderId="68" xfId="0" applyFont="1" applyFill="1" applyBorder="1" applyAlignment="1" applyProtection="1">
      <alignment horizontal="left"/>
      <protection locked="0"/>
    </xf>
    <xf numFmtId="0" fontId="9" fillId="33" borderId="69" xfId="0" applyFont="1" applyFill="1" applyBorder="1" applyAlignment="1" applyProtection="1">
      <alignment horizontal="left"/>
      <protection locked="0"/>
    </xf>
    <xf numFmtId="0" fontId="9" fillId="33" borderId="70" xfId="0" applyFont="1" applyFill="1" applyBorder="1" applyAlignment="1" applyProtection="1">
      <alignment horizontal="left"/>
      <protection/>
    </xf>
    <xf numFmtId="0" fontId="9" fillId="33" borderId="68" xfId="0" applyFont="1" applyFill="1" applyBorder="1" applyAlignment="1" applyProtection="1">
      <alignment horizontal="left"/>
      <protection/>
    </xf>
    <xf numFmtId="0" fontId="9" fillId="0" borderId="37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37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79" fillId="0" borderId="29" xfId="0" applyFont="1" applyFill="1" applyBorder="1" applyAlignment="1" applyProtection="1">
      <alignment horizontal="left" vertical="top" wrapText="1"/>
      <protection locked="0"/>
    </xf>
    <xf numFmtId="0" fontId="79" fillId="0" borderId="60" xfId="0" applyFont="1" applyFill="1" applyBorder="1" applyAlignment="1" applyProtection="1">
      <alignment horizontal="left" vertical="top" wrapText="1"/>
      <protection locked="0"/>
    </xf>
    <xf numFmtId="49" fontId="10" fillId="33" borderId="0" xfId="0" applyNumberFormat="1" applyFont="1" applyFill="1" applyAlignment="1" applyProtection="1">
      <alignment horizontal="center" vertical="center"/>
      <protection/>
    </xf>
    <xf numFmtId="49" fontId="10" fillId="33" borderId="0" xfId="0" applyNumberFormat="1" applyFont="1" applyFill="1" applyAlignment="1" applyProtection="1">
      <alignment horizontal="center" vertical="center" wrapText="1"/>
      <protection/>
    </xf>
    <xf numFmtId="49" fontId="9" fillId="33" borderId="71" xfId="0" applyNumberFormat="1" applyFont="1" applyFill="1" applyBorder="1" applyAlignment="1" applyProtection="1">
      <alignment horizontal="center" vertical="center"/>
      <protection/>
    </xf>
    <xf numFmtId="49" fontId="9" fillId="33" borderId="72" xfId="0" applyNumberFormat="1" applyFont="1" applyFill="1" applyBorder="1" applyAlignment="1" applyProtection="1">
      <alignment horizontal="center" vertical="center"/>
      <protection/>
    </xf>
    <xf numFmtId="49" fontId="9" fillId="33" borderId="73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left" wrapText="1"/>
      <protection/>
    </xf>
    <xf numFmtId="0" fontId="9" fillId="33" borderId="70" xfId="0" applyNumberFormat="1" applyFont="1" applyFill="1" applyBorder="1" applyAlignment="1" applyProtection="1">
      <alignment horizontal="left" wrapText="1"/>
      <protection/>
    </xf>
    <xf numFmtId="0" fontId="0" fillId="0" borderId="68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9" fillId="33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49" fontId="11" fillId="0" borderId="77" xfId="0" applyNumberFormat="1" applyFont="1" applyFill="1" applyBorder="1" applyAlignment="1" applyProtection="1">
      <alignment horizontal="left" vertical="top"/>
      <protection/>
    </xf>
    <xf numFmtId="49" fontId="11" fillId="0" borderId="78" xfId="0" applyNumberFormat="1" applyFont="1" applyFill="1" applyBorder="1" applyAlignment="1" applyProtection="1">
      <alignment horizontal="left" vertical="top"/>
      <protection/>
    </xf>
    <xf numFmtId="49" fontId="11" fillId="0" borderId="79" xfId="0" applyNumberFormat="1" applyFont="1" applyFill="1" applyBorder="1" applyAlignment="1" applyProtection="1">
      <alignment horizontal="left" vertical="top"/>
      <protection/>
    </xf>
    <xf numFmtId="49" fontId="9" fillId="0" borderId="80" xfId="0" applyNumberFormat="1" applyFont="1" applyFill="1" applyBorder="1" applyAlignment="1" applyProtection="1">
      <alignment horizontal="center" vertical="center" wrapText="1"/>
      <protection/>
    </xf>
    <xf numFmtId="49" fontId="9" fillId="0" borderId="29" xfId="0" applyNumberFormat="1" applyFont="1" applyFill="1" applyBorder="1" applyAlignment="1" applyProtection="1">
      <alignment horizontal="center" vertical="center" wrapText="1"/>
      <protection/>
    </xf>
    <xf numFmtId="49" fontId="9" fillId="0" borderId="81" xfId="0" applyNumberFormat="1" applyFont="1" applyFill="1" applyBorder="1" applyAlignment="1" applyProtection="1">
      <alignment horizontal="center" vertical="center" wrapText="1"/>
      <protection/>
    </xf>
    <xf numFmtId="49" fontId="28" fillId="0" borderId="82" xfId="0" applyNumberFormat="1" applyFont="1" applyFill="1" applyBorder="1" applyAlignment="1" applyProtection="1">
      <alignment horizontal="center" vertical="center" wrapText="1"/>
      <protection/>
    </xf>
    <xf numFmtId="49" fontId="28" fillId="0" borderId="65" xfId="0" applyNumberFormat="1" applyFont="1" applyFill="1" applyBorder="1" applyAlignment="1" applyProtection="1">
      <alignment horizontal="center" vertical="center" wrapText="1"/>
      <protection/>
    </xf>
    <xf numFmtId="49" fontId="28" fillId="0" borderId="83" xfId="0" applyNumberFormat="1" applyFont="1" applyFill="1" applyBorder="1" applyAlignment="1" applyProtection="1">
      <alignment horizontal="center" vertical="center" wrapText="1"/>
      <protection/>
    </xf>
    <xf numFmtId="49" fontId="11" fillId="0" borderId="84" xfId="0" applyNumberFormat="1" applyFont="1" applyFill="1" applyBorder="1" applyAlignment="1" applyProtection="1">
      <alignment horizontal="left" vertical="top"/>
      <protection/>
    </xf>
    <xf numFmtId="49" fontId="11" fillId="0" borderId="85" xfId="0" applyNumberFormat="1" applyFont="1" applyFill="1" applyBorder="1" applyAlignment="1" applyProtection="1">
      <alignment horizontal="left" vertical="top"/>
      <protection/>
    </xf>
    <xf numFmtId="49" fontId="11" fillId="0" borderId="86" xfId="0" applyNumberFormat="1" applyFont="1" applyFill="1" applyBorder="1" applyAlignment="1" applyProtection="1">
      <alignment horizontal="left" vertical="top"/>
      <protection/>
    </xf>
    <xf numFmtId="49" fontId="11" fillId="0" borderId="87" xfId="0" applyNumberFormat="1" applyFont="1" applyFill="1" applyBorder="1" applyAlignment="1" applyProtection="1">
      <alignment horizontal="left" vertical="top"/>
      <protection/>
    </xf>
    <xf numFmtId="49" fontId="11" fillId="0" borderId="88" xfId="0" applyNumberFormat="1" applyFont="1" applyFill="1" applyBorder="1" applyAlignment="1" applyProtection="1">
      <alignment horizontal="left" vertical="top"/>
      <protection/>
    </xf>
    <xf numFmtId="49" fontId="11" fillId="0" borderId="89" xfId="0" applyNumberFormat="1" applyFont="1" applyFill="1" applyBorder="1" applyAlignment="1" applyProtection="1">
      <alignment horizontal="left" vertical="top"/>
      <protection/>
    </xf>
    <xf numFmtId="49" fontId="12" fillId="0" borderId="16" xfId="0" applyNumberFormat="1" applyFont="1" applyFill="1" applyBorder="1" applyAlignment="1" applyProtection="1">
      <alignment horizontal="left" vertical="top"/>
      <protection/>
    </xf>
    <xf numFmtId="49" fontId="11" fillId="0" borderId="15" xfId="0" applyNumberFormat="1" applyFont="1" applyFill="1" applyBorder="1" applyAlignment="1" applyProtection="1">
      <alignment horizontal="left" vertical="top"/>
      <protection/>
    </xf>
    <xf numFmtId="49" fontId="11" fillId="0" borderId="90" xfId="0" applyNumberFormat="1" applyFont="1" applyFill="1" applyBorder="1" applyAlignment="1" applyProtection="1">
      <alignment horizontal="left" vertical="top"/>
      <protection/>
    </xf>
    <xf numFmtId="49" fontId="11" fillId="0" borderId="84" xfId="0" applyNumberFormat="1" applyFont="1" applyFill="1" applyBorder="1" applyAlignment="1" applyProtection="1">
      <alignment horizontal="left" vertical="top" wrapText="1"/>
      <protection/>
    </xf>
    <xf numFmtId="49" fontId="11" fillId="0" borderId="85" xfId="0" applyNumberFormat="1" applyFont="1" applyFill="1" applyBorder="1" applyAlignment="1" applyProtection="1">
      <alignment horizontal="left" vertical="top" wrapText="1"/>
      <protection/>
    </xf>
    <xf numFmtId="49" fontId="11" fillId="0" borderId="86" xfId="0" applyNumberFormat="1" applyFont="1" applyFill="1" applyBorder="1" applyAlignment="1" applyProtection="1">
      <alignment horizontal="left" vertical="top" wrapText="1"/>
      <protection/>
    </xf>
    <xf numFmtId="49" fontId="11" fillId="0" borderId="77" xfId="0" applyNumberFormat="1" applyFont="1" applyFill="1" applyBorder="1" applyAlignment="1" applyProtection="1">
      <alignment horizontal="left" vertical="top" wrapText="1"/>
      <protection/>
    </xf>
    <xf numFmtId="49" fontId="11" fillId="0" borderId="78" xfId="0" applyNumberFormat="1" applyFont="1" applyFill="1" applyBorder="1" applyAlignment="1" applyProtection="1">
      <alignment horizontal="left" vertical="top" wrapText="1"/>
      <protection/>
    </xf>
    <xf numFmtId="49" fontId="11" fillId="0" borderId="79" xfId="0" applyNumberFormat="1" applyFont="1" applyFill="1" applyBorder="1" applyAlignment="1" applyProtection="1">
      <alignment horizontal="left" vertical="top" wrapText="1"/>
      <protection/>
    </xf>
    <xf numFmtId="49" fontId="11" fillId="0" borderId="77" xfId="0" applyNumberFormat="1" applyFont="1" applyFill="1" applyBorder="1" applyAlignment="1" applyProtection="1">
      <alignment horizontal="left" vertical="top" indent="5"/>
      <protection/>
    </xf>
    <xf numFmtId="49" fontId="11" fillId="0" borderId="78" xfId="0" applyNumberFormat="1" applyFont="1" applyFill="1" applyBorder="1" applyAlignment="1" applyProtection="1">
      <alignment horizontal="left" vertical="top" indent="5"/>
      <protection/>
    </xf>
    <xf numFmtId="49" fontId="11" fillId="0" borderId="79" xfId="0" applyNumberFormat="1" applyFont="1" applyFill="1" applyBorder="1" applyAlignment="1" applyProtection="1">
      <alignment horizontal="left" vertical="top" indent="5"/>
      <protection/>
    </xf>
    <xf numFmtId="49" fontId="11" fillId="0" borderId="87" xfId="0" applyNumberFormat="1" applyFont="1" applyFill="1" applyBorder="1" applyAlignment="1" applyProtection="1">
      <alignment horizontal="left" vertical="top" indent="5"/>
      <protection/>
    </xf>
    <xf numFmtId="49" fontId="11" fillId="0" borderId="88" xfId="0" applyNumberFormat="1" applyFont="1" applyFill="1" applyBorder="1" applyAlignment="1" applyProtection="1">
      <alignment horizontal="left" vertical="top" indent="5"/>
      <protection/>
    </xf>
    <xf numFmtId="49" fontId="11" fillId="0" borderId="89" xfId="0" applyNumberFormat="1" applyFont="1" applyFill="1" applyBorder="1" applyAlignment="1" applyProtection="1">
      <alignment horizontal="left" vertical="top" indent="5"/>
      <protection/>
    </xf>
    <xf numFmtId="49" fontId="11" fillId="0" borderId="16" xfId="0" applyNumberFormat="1" applyFont="1" applyFill="1" applyBorder="1" applyAlignment="1" applyProtection="1">
      <alignment horizontal="left" vertical="top"/>
      <protection/>
    </xf>
    <xf numFmtId="49" fontId="11" fillId="0" borderId="87" xfId="0" applyNumberFormat="1" applyFont="1" applyFill="1" applyBorder="1" applyAlignment="1" applyProtection="1">
      <alignment horizontal="left" vertical="top" wrapText="1"/>
      <protection/>
    </xf>
    <xf numFmtId="49" fontId="11" fillId="0" borderId="88" xfId="0" applyNumberFormat="1" applyFont="1" applyFill="1" applyBorder="1" applyAlignment="1" applyProtection="1">
      <alignment horizontal="left" vertical="top" wrapText="1"/>
      <protection/>
    </xf>
    <xf numFmtId="49" fontId="11" fillId="0" borderId="89" xfId="0" applyNumberFormat="1" applyFont="1" applyFill="1" applyBorder="1" applyAlignment="1" applyProtection="1">
      <alignment horizontal="left" vertical="top" wrapText="1"/>
      <protection/>
    </xf>
    <xf numFmtId="49" fontId="11" fillId="0" borderId="16" xfId="0" applyNumberFormat="1" applyFont="1" applyFill="1" applyBorder="1" applyAlignment="1" applyProtection="1">
      <alignment horizontal="left" vertical="top" wrapText="1"/>
      <protection/>
    </xf>
    <xf numFmtId="49" fontId="11" fillId="0" borderId="15" xfId="0" applyNumberFormat="1" applyFont="1" applyFill="1" applyBorder="1" applyAlignment="1" applyProtection="1">
      <alignment horizontal="left" vertical="top" wrapText="1"/>
      <protection/>
    </xf>
    <xf numFmtId="49" fontId="11" fillId="0" borderId="90" xfId="0" applyNumberFormat="1" applyFont="1" applyFill="1" applyBorder="1" applyAlignment="1" applyProtection="1">
      <alignment horizontal="left" vertical="top" wrapText="1"/>
      <protection/>
    </xf>
    <xf numFmtId="49" fontId="11" fillId="0" borderId="91" xfId="0" applyNumberFormat="1" applyFont="1" applyFill="1" applyBorder="1" applyAlignment="1" applyProtection="1">
      <alignment horizontal="left" vertical="top"/>
      <protection/>
    </xf>
    <xf numFmtId="49" fontId="11" fillId="0" borderId="92" xfId="0" applyNumberFormat="1" applyFont="1" applyFill="1" applyBorder="1" applyAlignment="1" applyProtection="1">
      <alignment horizontal="left" vertical="top"/>
      <protection/>
    </xf>
    <xf numFmtId="49" fontId="11" fillId="0" borderId="93" xfId="0" applyNumberFormat="1" applyFont="1" applyFill="1" applyBorder="1" applyAlignment="1" applyProtection="1">
      <alignment horizontal="left" vertical="top"/>
      <protection/>
    </xf>
    <xf numFmtId="0" fontId="81" fillId="0" borderId="29" xfId="0" applyFont="1" applyFill="1" applyBorder="1" applyAlignment="1" applyProtection="1">
      <alignment horizontal="left" indent="3"/>
      <protection locked="0"/>
    </xf>
    <xf numFmtId="0" fontId="34" fillId="0" borderId="94" xfId="0" applyFont="1" applyFill="1" applyBorder="1" applyAlignment="1" applyProtection="1">
      <alignment horizontal="center" vertical="center" wrapText="1"/>
      <protection/>
    </xf>
    <xf numFmtId="0" fontId="34" fillId="0" borderId="25" xfId="0" applyFont="1" applyFill="1" applyBorder="1" applyAlignment="1" applyProtection="1">
      <alignment horizontal="center" vertical="top" wrapText="1"/>
      <protection/>
    </xf>
    <xf numFmtId="0" fontId="39" fillId="0" borderId="58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right"/>
      <protection/>
    </xf>
    <xf numFmtId="0" fontId="34" fillId="33" borderId="94" xfId="0" applyFont="1" applyFill="1" applyBorder="1" applyAlignment="1" applyProtection="1">
      <alignment horizontal="center" vertical="center" wrapText="1"/>
      <protection/>
    </xf>
    <xf numFmtId="0" fontId="35" fillId="0" borderId="94" xfId="0" applyFont="1" applyBorder="1" applyAlignment="1" applyProtection="1">
      <alignment/>
      <protection/>
    </xf>
    <xf numFmtId="0" fontId="34" fillId="33" borderId="0" xfId="0" applyFont="1" applyFill="1" applyBorder="1" applyAlignment="1" applyProtection="1">
      <alignment horizontal="center" vertical="top" wrapText="1"/>
      <protection/>
    </xf>
    <xf numFmtId="0" fontId="81" fillId="33" borderId="29" xfId="0" applyFont="1" applyFill="1" applyBorder="1" applyAlignment="1" applyProtection="1">
      <alignment horizontal="left" indent="3"/>
      <protection locked="0"/>
    </xf>
    <xf numFmtId="0" fontId="34" fillId="33" borderId="94" xfId="0" applyFont="1" applyFill="1" applyBorder="1" applyAlignment="1" applyProtection="1">
      <alignment horizontal="center" vertical="top" wrapText="1"/>
      <protection/>
    </xf>
    <xf numFmtId="49" fontId="8" fillId="0" borderId="0" xfId="0" applyNumberFormat="1" applyFont="1" applyFill="1" applyBorder="1" applyAlignment="1" applyProtection="1">
      <alignment/>
      <protection locked="0"/>
    </xf>
    <xf numFmtId="49" fontId="38" fillId="0" borderId="0" xfId="0" applyNumberFormat="1" applyFont="1" applyFill="1" applyBorder="1" applyAlignment="1" applyProtection="1">
      <alignment/>
      <protection locked="0"/>
    </xf>
    <xf numFmtId="49" fontId="15" fillId="33" borderId="29" xfId="0" applyNumberFormat="1" applyFont="1" applyFill="1" applyBorder="1" applyAlignment="1" applyProtection="1">
      <alignment/>
      <protection locked="0"/>
    </xf>
    <xf numFmtId="49" fontId="40" fillId="33" borderId="29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 horizontal="left" vertical="top" wrapText="1"/>
      <protection locked="0"/>
    </xf>
    <xf numFmtId="0" fontId="79" fillId="0" borderId="61" xfId="0" applyFont="1" applyFill="1" applyBorder="1" applyAlignment="1" applyProtection="1">
      <alignment horizontal="left" vertical="top" wrapText="1"/>
      <protection locked="0"/>
    </xf>
    <xf numFmtId="0" fontId="36" fillId="0" borderId="95" xfId="0" applyFont="1" applyFill="1" applyBorder="1" applyAlignment="1" applyProtection="1">
      <alignment horizontal="center" vertical="top" wrapText="1"/>
      <protection/>
    </xf>
    <xf numFmtId="0" fontId="36" fillId="0" borderId="96" xfId="0" applyFont="1" applyFill="1" applyBorder="1" applyAlignment="1" applyProtection="1">
      <alignment horizontal="center" vertical="top" wrapText="1"/>
      <protection/>
    </xf>
    <xf numFmtId="0" fontId="31" fillId="33" borderId="68" xfId="0" applyFont="1" applyFill="1" applyBorder="1" applyAlignment="1" applyProtection="1">
      <alignment horizontal="left"/>
      <protection locked="0"/>
    </xf>
    <xf numFmtId="0" fontId="31" fillId="33" borderId="69" xfId="0" applyFont="1" applyFill="1" applyBorder="1" applyAlignment="1" applyProtection="1">
      <alignment horizontal="left"/>
      <protection locked="0"/>
    </xf>
    <xf numFmtId="49" fontId="12" fillId="0" borderId="15" xfId="0" applyNumberFormat="1" applyFont="1" applyFill="1" applyBorder="1" applyAlignment="1" applyProtection="1">
      <alignment horizontal="left" vertical="top"/>
      <protection/>
    </xf>
    <xf numFmtId="49" fontId="8" fillId="33" borderId="29" xfId="0" applyNumberFormat="1" applyFont="1" applyFill="1" applyBorder="1" applyAlignment="1" applyProtection="1">
      <alignment/>
      <protection locked="0"/>
    </xf>
    <xf numFmtId="49" fontId="25" fillId="33" borderId="29" xfId="0" applyNumberFormat="1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1" fillId="0" borderId="61" xfId="0" applyFont="1" applyFill="1" applyBorder="1" applyAlignment="1" applyProtection="1">
      <alignment horizontal="left" vertical="top" wrapText="1"/>
      <protection locked="0"/>
    </xf>
    <xf numFmtId="0" fontId="81" fillId="0" borderId="97" xfId="0" applyFont="1" applyFill="1" applyBorder="1" applyAlignment="1" applyProtection="1">
      <alignment horizontal="left" vertical="top" wrapText="1"/>
      <protection locked="0"/>
    </xf>
    <xf numFmtId="0" fontId="81" fillId="0" borderId="98" xfId="0" applyFont="1" applyFill="1" applyBorder="1" applyAlignment="1" applyProtection="1">
      <alignment horizontal="left" vertical="top" wrapText="1"/>
      <protection locked="0"/>
    </xf>
    <xf numFmtId="0" fontId="8" fillId="0" borderId="99" xfId="0" applyFont="1" applyFill="1" applyBorder="1" applyAlignment="1" applyProtection="1">
      <alignment horizontal="left" vertical="top" wrapText="1"/>
      <protection locked="0"/>
    </xf>
    <xf numFmtId="49" fontId="9" fillId="0" borderId="100" xfId="0" applyNumberFormat="1" applyFont="1" applyFill="1" applyBorder="1" applyAlignment="1" applyProtection="1">
      <alignment horizontal="center" vertical="center" wrapText="1"/>
      <protection/>
    </xf>
    <xf numFmtId="49" fontId="9" fillId="0" borderId="42" xfId="0" applyNumberFormat="1" applyFont="1" applyFill="1" applyBorder="1" applyAlignment="1" applyProtection="1">
      <alignment horizontal="center" vertical="center" wrapText="1"/>
      <protection/>
    </xf>
    <xf numFmtId="49" fontId="9" fillId="0" borderId="101" xfId="0" applyNumberFormat="1" applyFont="1" applyFill="1" applyBorder="1" applyAlignment="1" applyProtection="1">
      <alignment horizontal="center" vertical="center" wrapText="1"/>
      <protection/>
    </xf>
    <xf numFmtId="49" fontId="9" fillId="0" borderId="102" xfId="0" applyNumberFormat="1" applyFont="1" applyFill="1" applyBorder="1" applyAlignment="1" applyProtection="1">
      <alignment horizontal="center" vertical="center" wrapText="1"/>
      <protection/>
    </xf>
    <xf numFmtId="49" fontId="9" fillId="33" borderId="103" xfId="0" applyNumberFormat="1" applyFont="1" applyFill="1" applyBorder="1" applyAlignment="1" applyProtection="1">
      <alignment horizontal="center" vertical="center" wrapText="1"/>
      <protection/>
    </xf>
    <xf numFmtId="49" fontId="9" fillId="33" borderId="104" xfId="0" applyNumberFormat="1" applyFont="1" applyFill="1" applyBorder="1" applyAlignment="1" applyProtection="1">
      <alignment horizontal="center" vertical="center" wrapText="1"/>
      <protection/>
    </xf>
    <xf numFmtId="49" fontId="12" fillId="0" borderId="77" xfId="0" applyNumberFormat="1" applyFont="1" applyFill="1" applyBorder="1" applyAlignment="1" applyProtection="1">
      <alignment horizontal="left" vertical="top" wrapText="1"/>
      <protection/>
    </xf>
    <xf numFmtId="49" fontId="11" fillId="0" borderId="77" xfId="0" applyNumberFormat="1" applyFont="1" applyFill="1" applyBorder="1" applyAlignment="1" applyProtection="1">
      <alignment horizontal="left" vertical="top" wrapText="1" indent="5"/>
      <protection/>
    </xf>
    <xf numFmtId="49" fontId="11" fillId="0" borderId="78" xfId="0" applyNumberFormat="1" applyFont="1" applyFill="1" applyBorder="1" applyAlignment="1" applyProtection="1">
      <alignment horizontal="left" vertical="top" wrapText="1" indent="5"/>
      <protection/>
    </xf>
    <xf numFmtId="49" fontId="11" fillId="0" borderId="79" xfId="0" applyNumberFormat="1" applyFont="1" applyFill="1" applyBorder="1" applyAlignment="1" applyProtection="1">
      <alignment horizontal="left" vertical="top" wrapText="1" indent="5"/>
      <protection/>
    </xf>
    <xf numFmtId="0" fontId="81" fillId="0" borderId="29" xfId="0" applyFont="1" applyFill="1" applyBorder="1" applyAlignment="1" applyProtection="1">
      <alignment horizontal="left"/>
      <protection/>
    </xf>
    <xf numFmtId="49" fontId="12" fillId="0" borderId="77" xfId="0" applyNumberFormat="1" applyFont="1" applyFill="1" applyBorder="1" applyAlignment="1" applyProtection="1">
      <alignment horizontal="left" vertical="top"/>
      <protection/>
    </xf>
    <xf numFmtId="49" fontId="11" fillId="34" borderId="87" xfId="0" applyNumberFormat="1" applyFont="1" applyFill="1" applyBorder="1" applyAlignment="1" applyProtection="1">
      <alignment horizontal="left" vertical="top"/>
      <protection/>
    </xf>
    <xf numFmtId="49" fontId="11" fillId="34" borderId="88" xfId="0" applyNumberFormat="1" applyFont="1" applyFill="1" applyBorder="1" applyAlignment="1" applyProtection="1">
      <alignment horizontal="left" vertical="top"/>
      <protection/>
    </xf>
    <xf numFmtId="49" fontId="11" fillId="34" borderId="89" xfId="0" applyNumberFormat="1" applyFont="1" applyFill="1" applyBorder="1" applyAlignment="1" applyProtection="1">
      <alignment horizontal="left" vertical="top"/>
      <protection/>
    </xf>
    <xf numFmtId="49" fontId="11" fillId="34" borderId="77" xfId="0" applyNumberFormat="1" applyFont="1" applyFill="1" applyBorder="1" applyAlignment="1" applyProtection="1">
      <alignment horizontal="left" vertical="top"/>
      <protection/>
    </xf>
    <xf numFmtId="49" fontId="11" fillId="34" borderId="78" xfId="0" applyNumberFormat="1" applyFont="1" applyFill="1" applyBorder="1" applyAlignment="1" applyProtection="1">
      <alignment horizontal="left" vertical="top"/>
      <protection/>
    </xf>
    <xf numFmtId="49" fontId="11" fillId="34" borderId="79" xfId="0" applyNumberFormat="1" applyFont="1" applyFill="1" applyBorder="1" applyAlignment="1" applyProtection="1">
      <alignment horizontal="left" vertical="top"/>
      <protection/>
    </xf>
    <xf numFmtId="0" fontId="9" fillId="0" borderId="65" xfId="0" applyFont="1" applyFill="1" applyBorder="1" applyAlignment="1" applyProtection="1">
      <alignment horizontal="left" vertical="top" wrapText="1"/>
      <protection locked="0"/>
    </xf>
    <xf numFmtId="0" fontId="29" fillId="33" borderId="0" xfId="0" applyFont="1" applyFill="1" applyBorder="1" applyAlignment="1" applyProtection="1">
      <alignment horizontal="left" wrapText="1"/>
      <protection locked="0"/>
    </xf>
    <xf numFmtId="0" fontId="9" fillId="0" borderId="29" xfId="0" applyFont="1" applyFill="1" applyBorder="1" applyAlignment="1" applyProtection="1">
      <alignment horizontal="left" vertical="top" wrapText="1"/>
      <protection/>
    </xf>
    <xf numFmtId="0" fontId="9" fillId="0" borderId="60" xfId="0" applyFont="1" applyFill="1" applyBorder="1" applyAlignment="1" applyProtection="1">
      <alignment horizontal="left" vertical="top" wrapText="1"/>
      <protection/>
    </xf>
    <xf numFmtId="0" fontId="27" fillId="0" borderId="65" xfId="0" applyFont="1" applyFill="1" applyBorder="1" applyAlignment="1" applyProtection="1">
      <alignment horizontal="left"/>
      <protection locked="0"/>
    </xf>
    <xf numFmtId="0" fontId="27" fillId="0" borderId="66" xfId="0" applyFont="1" applyFill="1" applyBorder="1" applyAlignment="1" applyProtection="1">
      <alignment horizontal="left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1 2" xfId="46"/>
    <cellStyle name="Заголовок 2" xfId="47"/>
    <cellStyle name="Заголовок 2 2" xfId="48"/>
    <cellStyle name="Заголовок 3" xfId="49"/>
    <cellStyle name="Заголовок 3 2" xfId="50"/>
    <cellStyle name="Заголовок 4" xfId="51"/>
    <cellStyle name="Заголовок 4 2" xfId="52"/>
    <cellStyle name="Звичайний 2" xfId="53"/>
    <cellStyle name="Итог" xfId="54"/>
    <cellStyle name="Контрольная ячейка" xfId="55"/>
    <cellStyle name="Название" xfId="56"/>
    <cellStyle name="Нейтральный" xfId="57"/>
    <cellStyle name="Обычный 2 1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27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>
          <color indexed="63"/>
        </left>
        <right>
          <color indexed="63"/>
        </right>
        <top>
          <color indexed="63"/>
        </top>
        <bottom style="thin">
          <color rgb="FFC00000"/>
        </bottom>
      </border>
    </dxf>
    <dxf>
      <font>
        <name val="Cambria"/>
        <color rgb="FF0000FF"/>
      </font>
      <border>
        <left>
          <color indexed="63"/>
        </left>
        <right>
          <color indexed="63"/>
        </right>
        <top>
          <color indexed="63"/>
        </top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960000"/>
      </font>
      <border>
        <left/>
        <right/>
        <top/>
        <bottom/>
      </border>
    </dxf>
    <dxf>
      <font>
        <color theme="0" tint="-0.4999699890613556"/>
      </font>
    </dxf>
    <dxf>
      <font>
        <b/>
        <i val="0"/>
        <color rgb="FF960000"/>
      </font>
      <border>
        <left/>
        <right/>
        <top/>
        <bottom/>
      </border>
    </dxf>
    <dxf>
      <font>
        <color rgb="FF0069B8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theme="0" tint="-0.4999699890613556"/>
      </font>
      <border/>
    </dxf>
    <dxf>
      <font>
        <color rgb="FF0069B8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96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FF"/>
      </font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font>
        <b/>
        <i val="0"/>
        <color rgb="FF960000"/>
      </font>
      <border>
        <left>
          <color rgb="FF000000"/>
        </left>
        <right>
          <color rgb="FF000000"/>
        </right>
        <top/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J50" sqref="J50:M50"/>
    </sheetView>
  </sheetViews>
  <sheetFormatPr defaultColWidth="9.125" defaultRowHeight="12.75"/>
  <cols>
    <col min="1" max="16384" width="9.125" style="205" customWidth="1"/>
  </cols>
  <sheetData>
    <row r="2" ht="17.25">
      <c r="B2" s="206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25">
      <selection activeCell="O35" sqref="O35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2.50390625" style="11" customWidth="1"/>
    <col min="5" max="5" width="11.50390625" style="11" customWidth="1"/>
    <col min="6" max="6" width="11.00390625" style="11" customWidth="1"/>
    <col min="7" max="8" width="13.625" style="11" customWidth="1"/>
    <col min="9" max="9" width="26.50390625" style="11" customWidth="1"/>
    <col min="10" max="10" width="14.625" style="11" customWidth="1"/>
    <col min="11" max="11" width="24.50390625" style="11" customWidth="1"/>
    <col min="12" max="12" width="15.625" style="11" customWidth="1"/>
    <col min="13" max="13" width="11.00390625" style="67" customWidth="1"/>
    <col min="14" max="14" width="21.50390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625" style="24" customWidth="1"/>
    <col min="19" max="21" width="15.625" style="24" customWidth="1"/>
    <col min="22" max="25" width="11.875" style="264" customWidth="1"/>
    <col min="26" max="82" width="11.875" style="48" customWidth="1"/>
    <col min="83" max="84" width="11.875" style="264" customWidth="1"/>
    <col min="85" max="16384" width="15.625" style="1" customWidth="1"/>
  </cols>
  <sheetData>
    <row r="1" spans="1:84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52"/>
      <c r="L1" s="444" t="s">
        <v>129</v>
      </c>
      <c r="M1" s="444"/>
      <c r="N1" s="444"/>
      <c r="O1" s="444"/>
      <c r="P1" s="444"/>
      <c r="Q1" s="53"/>
      <c r="R1" s="54"/>
      <c r="S1" s="54"/>
      <c r="T1" s="54"/>
      <c r="U1" s="54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</row>
    <row r="2" spans="1:84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53"/>
      <c r="R2" s="54"/>
      <c r="S2" s="54"/>
      <c r="T2" s="54"/>
      <c r="U2" s="5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</row>
    <row r="3" spans="1:84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25"/>
      <c r="R3" s="26"/>
      <c r="S3" s="26"/>
      <c r="T3" s="26"/>
      <c r="U3" s="26"/>
      <c r="V3" s="263"/>
      <c r="W3" s="263"/>
      <c r="X3" s="263"/>
      <c r="Y3" s="263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263"/>
      <c r="CF3" s="263"/>
    </row>
    <row r="4" spans="1:17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118</v>
      </c>
      <c r="J4" s="262" t="str">
        <f>'1 січ'!$J$4</f>
        <v>2020</v>
      </c>
      <c r="K4" s="135" t="s">
        <v>50</v>
      </c>
      <c r="N4" s="167">
        <f>IF(ISBLANK(I4),"ЗАПОВНІТЬ місяць та рік","")</f>
      </c>
      <c r="O4" s="3"/>
      <c r="P4" s="3"/>
      <c r="Q4" s="23"/>
    </row>
    <row r="5" spans="1:17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69"/>
      <c r="L5" s="7"/>
      <c r="M5" s="65"/>
      <c r="N5" s="8"/>
      <c r="O5" s="14"/>
      <c r="P5" s="14"/>
      <c r="Q5" s="23"/>
    </row>
    <row r="6" spans="1:22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8"/>
      <c r="L6" s="126"/>
      <c r="M6" s="385" t="s">
        <v>90</v>
      </c>
      <c r="N6" s="385"/>
      <c r="O6" s="385"/>
      <c r="P6" s="385"/>
      <c r="Q6" s="23"/>
      <c r="R6" s="27"/>
      <c r="S6" s="27"/>
      <c r="T6" s="27"/>
      <c r="U6" s="28"/>
      <c r="V6" s="266"/>
    </row>
    <row r="7" spans="1:22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129"/>
      <c r="L7" s="89"/>
      <c r="M7" s="395" t="s">
        <v>130</v>
      </c>
      <c r="N7" s="395"/>
      <c r="O7" s="395"/>
      <c r="P7" s="395"/>
      <c r="Q7" s="23"/>
      <c r="R7" s="27"/>
      <c r="S7" s="27"/>
      <c r="T7" s="27"/>
      <c r="U7" s="28"/>
      <c r="V7" s="266"/>
    </row>
    <row r="8" spans="1:22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9"/>
      <c r="L8" s="121"/>
      <c r="M8" s="395"/>
      <c r="N8" s="395"/>
      <c r="O8" s="395"/>
      <c r="P8" s="395"/>
      <c r="Q8" s="23"/>
      <c r="R8" s="29"/>
      <c r="S8" s="29"/>
      <c r="T8" s="29"/>
      <c r="U8" s="30"/>
      <c r="V8" s="268"/>
    </row>
    <row r="9" spans="1:22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9"/>
      <c r="L9" s="121"/>
      <c r="M9" s="395"/>
      <c r="N9" s="395"/>
      <c r="O9" s="395"/>
      <c r="P9" s="395"/>
      <c r="Q9" s="23"/>
      <c r="U9" s="30"/>
      <c r="V9" s="268"/>
    </row>
    <row r="10" spans="1:22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2"/>
      <c r="M10" s="66"/>
      <c r="N10" s="2"/>
      <c r="O10" s="2"/>
      <c r="P10" s="2"/>
      <c r="Q10" s="31"/>
      <c r="R10" s="30"/>
      <c r="S10" s="30"/>
      <c r="T10" s="30"/>
      <c r="U10" s="30"/>
      <c r="V10" s="268"/>
    </row>
    <row r="11" spans="1:22" ht="22.5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0"/>
      <c r="P11" s="371"/>
      <c r="Q11" s="201"/>
      <c r="R11" s="30"/>
      <c r="S11" s="30"/>
      <c r="T11" s="30"/>
      <c r="U11" s="30"/>
      <c r="V11" s="268"/>
    </row>
    <row r="12" spans="2:30" ht="24.75">
      <c r="B12" s="374" t="s">
        <v>83</v>
      </c>
      <c r="C12" s="375"/>
      <c r="D12" s="375"/>
      <c r="E12" s="375"/>
      <c r="F12" s="375"/>
      <c r="G12" s="468" t="str">
        <f>'3 бер'!H12</f>
        <v>КП "Водоканал" Мелітопольської міської ради Запорізької області</v>
      </c>
      <c r="H12" s="468"/>
      <c r="I12" s="468"/>
      <c r="J12" s="468"/>
      <c r="K12" s="468"/>
      <c r="L12" s="468"/>
      <c r="M12" s="468"/>
      <c r="N12" s="468"/>
      <c r="O12" s="468"/>
      <c r="P12" s="469"/>
      <c r="Q12" s="167">
        <f>IF(ISBLANK(G12),"ЗАПОВНІТЬ назву","")</f>
      </c>
      <c r="R12" s="57"/>
      <c r="S12" s="57"/>
      <c r="T12" s="57"/>
      <c r="U12" s="57"/>
      <c r="V12" s="269"/>
      <c r="W12" s="269"/>
      <c r="X12" s="269"/>
      <c r="Y12" s="269"/>
      <c r="Z12" s="269"/>
      <c r="AA12" s="269"/>
      <c r="AB12" s="269"/>
      <c r="AC12" s="269"/>
      <c r="AD12" s="269"/>
    </row>
    <row r="13" spans="2:30" ht="27">
      <c r="B13" s="150" t="s">
        <v>84</v>
      </c>
      <c r="C13" s="127"/>
      <c r="D13" s="127"/>
      <c r="E13" s="127"/>
      <c r="F13" s="127"/>
      <c r="G13" s="470" t="str">
        <f>'8 серп'!G13</f>
        <v>код 03327090</v>
      </c>
      <c r="H13" s="470"/>
      <c r="I13" s="330"/>
      <c r="J13" s="330"/>
      <c r="K13" s="330"/>
      <c r="L13" s="330"/>
      <c r="M13" s="330"/>
      <c r="N13" s="330"/>
      <c r="O13" s="330"/>
      <c r="P13" s="331"/>
      <c r="Q13" s="199"/>
      <c r="R13" s="57"/>
      <c r="S13" s="57"/>
      <c r="T13" s="57"/>
      <c r="U13" s="57"/>
      <c r="V13" s="269"/>
      <c r="W13" s="269"/>
      <c r="X13" s="269"/>
      <c r="Y13" s="269"/>
      <c r="Z13" s="269"/>
      <c r="AA13" s="269"/>
      <c r="AB13" s="269"/>
      <c r="AC13" s="269"/>
      <c r="AD13" s="269"/>
    </row>
    <row r="14" spans="1:84" s="15" customFormat="1" ht="24.75">
      <c r="A14" s="17"/>
      <c r="B14" s="376" t="s">
        <v>82</v>
      </c>
      <c r="C14" s="377"/>
      <c r="D14" s="377"/>
      <c r="E14" s="377"/>
      <c r="F14" s="377"/>
      <c r="G14" s="366" t="str">
        <f>'3 бер'!H14</f>
        <v>72312 Запорізька область, м. Мелітополь, вул.Покровська, будинок 100</v>
      </c>
      <c r="H14" s="366"/>
      <c r="I14" s="366"/>
      <c r="J14" s="366"/>
      <c r="K14" s="366"/>
      <c r="L14" s="366"/>
      <c r="M14" s="366"/>
      <c r="N14" s="366"/>
      <c r="O14" s="366"/>
      <c r="P14" s="367"/>
      <c r="Q14" s="167">
        <f>IF(ISBLANK(G14),"ЗАПОВНІТЬ адресу","")</f>
      </c>
      <c r="R14" s="33"/>
      <c r="S14" s="32"/>
      <c r="T14" s="32"/>
      <c r="U14" s="30"/>
      <c r="V14" s="268"/>
      <c r="W14" s="264"/>
      <c r="X14" s="264"/>
      <c r="Y14" s="264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273"/>
      <c r="CF14" s="273"/>
    </row>
    <row r="15" spans="1:30" ht="39" customHeight="1" thickBot="1">
      <c r="A15" s="20"/>
      <c r="B15" s="151" t="s">
        <v>69</v>
      </c>
      <c r="C15" s="124"/>
      <c r="D15" s="124"/>
      <c r="E15" s="124"/>
      <c r="F15" s="124"/>
      <c r="G15" s="459" t="s">
        <v>70</v>
      </c>
      <c r="H15" s="459"/>
      <c r="I15" s="459"/>
      <c r="J15" s="459"/>
      <c r="K15" s="459"/>
      <c r="L15" s="459"/>
      <c r="M15" s="459"/>
      <c r="N15" s="459"/>
      <c r="O15" s="459"/>
      <c r="P15" s="460"/>
      <c r="Q15" s="200"/>
      <c r="R15" s="35"/>
      <c r="S15" s="35"/>
      <c r="T15" s="35"/>
      <c r="U15" s="36"/>
      <c r="V15" s="272"/>
      <c r="W15" s="273"/>
      <c r="X15" s="273"/>
      <c r="Y15" s="273"/>
      <c r="Z15" s="49"/>
      <c r="AA15" s="49"/>
      <c r="AB15" s="49"/>
      <c r="AC15" s="49"/>
      <c r="AD15" s="49"/>
    </row>
    <row r="16" spans="1:84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38"/>
      <c r="R16" s="39"/>
      <c r="S16" s="39"/>
      <c r="T16" s="39"/>
      <c r="U16" s="40"/>
      <c r="V16" s="275"/>
      <c r="W16" s="275"/>
      <c r="X16" s="275"/>
      <c r="Y16" s="275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275"/>
      <c r="CF16" s="275"/>
    </row>
    <row r="17" spans="2:84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2"/>
      <c r="M17" s="183"/>
      <c r="N17" s="184"/>
      <c r="O17" s="185"/>
      <c r="P17" s="185"/>
      <c r="Q17" s="71"/>
      <c r="R17" s="71"/>
      <c r="S17" s="71"/>
      <c r="T17" s="71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</row>
    <row r="18" spans="1:84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3"/>
      <c r="L18" s="404"/>
      <c r="M18" s="175" t="s">
        <v>25</v>
      </c>
      <c r="N18" s="175" t="s">
        <v>42</v>
      </c>
      <c r="O18" s="176" t="s">
        <v>8</v>
      </c>
      <c r="P18" s="177" t="s">
        <v>59</v>
      </c>
      <c r="Q18" s="99"/>
      <c r="R18" s="100"/>
      <c r="S18" s="100"/>
      <c r="T18" s="100"/>
      <c r="U18" s="100"/>
      <c r="V18" s="101"/>
      <c r="W18" s="101"/>
      <c r="X18" s="101"/>
      <c r="Y18" s="101"/>
      <c r="Z18" s="276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1:84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6"/>
      <c r="L19" s="407"/>
      <c r="M19" s="91" t="s">
        <v>2</v>
      </c>
      <c r="N19" s="91" t="s">
        <v>24</v>
      </c>
      <c r="O19" s="152">
        <v>1</v>
      </c>
      <c r="P19" s="153" t="s">
        <v>9</v>
      </c>
      <c r="Q19" s="93"/>
      <c r="R19" s="94"/>
      <c r="S19" s="94"/>
      <c r="T19" s="94"/>
      <c r="U19" s="94"/>
      <c r="V19" s="95"/>
      <c r="W19" s="95"/>
      <c r="X19" s="95"/>
      <c r="Y19" s="95"/>
      <c r="Z19" s="277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</row>
    <row r="20" spans="1:84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09"/>
      <c r="L20" s="410"/>
      <c r="M20" s="154" t="s">
        <v>26</v>
      </c>
      <c r="N20" s="78" t="s">
        <v>87</v>
      </c>
      <c r="O20" s="335">
        <f>O21+O22</f>
        <v>718</v>
      </c>
      <c r="P20" s="336">
        <f>P21+P22</f>
        <v>6396</v>
      </c>
      <c r="Q20" s="41"/>
      <c r="R20" s="37"/>
      <c r="S20" s="37"/>
      <c r="T20" s="37"/>
      <c r="U20" s="37"/>
      <c r="V20" s="273"/>
      <c r="W20" s="273"/>
      <c r="X20" s="273"/>
      <c r="Y20" s="273"/>
      <c r="Z20" s="27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273"/>
      <c r="CF20" s="273"/>
    </row>
    <row r="21" spans="1:84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0"/>
      <c r="L21" s="401"/>
      <c r="M21" s="155" t="s">
        <v>71</v>
      </c>
      <c r="N21" s="79" t="s">
        <v>87</v>
      </c>
      <c r="O21" s="337">
        <v>0</v>
      </c>
      <c r="P21" s="360">
        <f>O21+'8 серп'!P21</f>
        <v>0</v>
      </c>
      <c r="Q21" s="41"/>
      <c r="R21" s="37"/>
      <c r="S21" s="37"/>
      <c r="T21" s="37"/>
      <c r="U21" s="37"/>
      <c r="V21" s="273"/>
      <c r="W21" s="273"/>
      <c r="X21" s="273"/>
      <c r="Y21" s="273"/>
      <c r="Z21" s="27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273"/>
      <c r="CF21" s="273"/>
    </row>
    <row r="22" spans="1:84" s="15" customFormat="1" ht="30" customHeight="1">
      <c r="A22" s="98"/>
      <c r="B22" s="104" t="s">
        <v>18</v>
      </c>
      <c r="C22" s="85"/>
      <c r="D22" s="84"/>
      <c r="E22" s="84"/>
      <c r="F22" s="84"/>
      <c r="G22" s="400" t="s">
        <v>65</v>
      </c>
      <c r="H22" s="400"/>
      <c r="I22" s="400"/>
      <c r="J22" s="400"/>
      <c r="K22" s="400"/>
      <c r="L22" s="401"/>
      <c r="M22" s="155" t="s">
        <v>72</v>
      </c>
      <c r="N22" s="79" t="s">
        <v>87</v>
      </c>
      <c r="O22" s="337">
        <v>718</v>
      </c>
      <c r="P22" s="360">
        <f>O22+'8 серп'!P22</f>
        <v>6396</v>
      </c>
      <c r="Q22" s="41"/>
      <c r="R22" s="37"/>
      <c r="S22" s="37"/>
      <c r="T22" s="37"/>
      <c r="U22" s="37"/>
      <c r="V22" s="273"/>
      <c r="W22" s="273"/>
      <c r="X22" s="273"/>
      <c r="Y22" s="273"/>
      <c r="Z22" s="27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273"/>
      <c r="CF22" s="273"/>
    </row>
    <row r="23" spans="1:84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0"/>
      <c r="L23" s="401"/>
      <c r="M23" s="155" t="s">
        <v>27</v>
      </c>
      <c r="N23" s="156" t="s">
        <v>45</v>
      </c>
      <c r="O23" s="338">
        <v>1.2979</v>
      </c>
      <c r="P23" s="339">
        <v>1.2128</v>
      </c>
      <c r="Q23" s="41"/>
      <c r="R23" s="37"/>
      <c r="S23" s="37"/>
      <c r="T23" s="37"/>
      <c r="U23" s="37"/>
      <c r="V23" s="273"/>
      <c r="W23" s="273"/>
      <c r="X23" s="273"/>
      <c r="Y23" s="273"/>
      <c r="Z23" s="27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273"/>
      <c r="CF23" s="273"/>
    </row>
    <row r="24" spans="1:84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2"/>
      <c r="L24" s="413"/>
      <c r="M24" s="157" t="s">
        <v>28</v>
      </c>
      <c r="N24" s="158" t="s">
        <v>45</v>
      </c>
      <c r="O24" s="343">
        <v>1.30015</v>
      </c>
      <c r="P24" s="344">
        <v>1.30015</v>
      </c>
      <c r="Q24" s="41"/>
      <c r="R24" s="37"/>
      <c r="S24" s="37"/>
      <c r="T24" s="37"/>
      <c r="U24" s="37"/>
      <c r="V24" s="273"/>
      <c r="W24" s="273"/>
      <c r="X24" s="273"/>
      <c r="Y24" s="273"/>
      <c r="Z24" s="27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273"/>
      <c r="CF24" s="273"/>
    </row>
    <row r="25" spans="1:84" s="15" customFormat="1" ht="30" customHeight="1">
      <c r="A25" s="98"/>
      <c r="B25" s="104" t="s">
        <v>5</v>
      </c>
      <c r="C25" s="414" t="s">
        <v>102</v>
      </c>
      <c r="D25" s="415"/>
      <c r="E25" s="415"/>
      <c r="F25" s="415"/>
      <c r="G25" s="415"/>
      <c r="H25" s="415"/>
      <c r="I25" s="415"/>
      <c r="J25" s="415"/>
      <c r="K25" s="415"/>
      <c r="L25" s="416"/>
      <c r="M25" s="159" t="s">
        <v>29</v>
      </c>
      <c r="N25" s="358" t="s">
        <v>87</v>
      </c>
      <c r="O25" s="359">
        <f>O26+O27</f>
        <v>228</v>
      </c>
      <c r="P25" s="360">
        <f>P26+P27</f>
        <v>2335</v>
      </c>
      <c r="Q25" s="41"/>
      <c r="R25" s="37"/>
      <c r="S25" s="37"/>
      <c r="T25" s="37"/>
      <c r="U25" s="37"/>
      <c r="V25" s="273"/>
      <c r="W25" s="273"/>
      <c r="X25" s="273"/>
      <c r="Y25" s="273"/>
      <c r="Z25" s="27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273"/>
      <c r="CF25" s="273"/>
    </row>
    <row r="26" spans="1:84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0"/>
      <c r="L26" s="401"/>
      <c r="M26" s="155" t="s">
        <v>73</v>
      </c>
      <c r="N26" s="79" t="s">
        <v>87</v>
      </c>
      <c r="O26" s="342">
        <v>128</v>
      </c>
      <c r="P26" s="360">
        <f>O26+'8 серп'!P26</f>
        <v>1250</v>
      </c>
      <c r="Q26" s="41"/>
      <c r="R26" s="37"/>
      <c r="S26" s="37"/>
      <c r="T26" s="37"/>
      <c r="U26" s="37"/>
      <c r="V26" s="273"/>
      <c r="W26" s="273"/>
      <c r="X26" s="273"/>
      <c r="Y26" s="273"/>
      <c r="Z26" s="27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273"/>
      <c r="CF26" s="273"/>
    </row>
    <row r="27" spans="1:84" s="15" customFormat="1" ht="30" customHeight="1">
      <c r="A27" s="98"/>
      <c r="B27" s="105" t="s">
        <v>54</v>
      </c>
      <c r="C27" s="85"/>
      <c r="D27" s="84"/>
      <c r="E27" s="84"/>
      <c r="F27" s="84"/>
      <c r="G27" s="400" t="s">
        <v>65</v>
      </c>
      <c r="H27" s="400"/>
      <c r="I27" s="400"/>
      <c r="J27" s="400"/>
      <c r="K27" s="400"/>
      <c r="L27" s="401"/>
      <c r="M27" s="155" t="s">
        <v>74</v>
      </c>
      <c r="N27" s="79" t="s">
        <v>87</v>
      </c>
      <c r="O27" s="342">
        <v>100</v>
      </c>
      <c r="P27" s="360">
        <f>O27+'8 серп'!P27</f>
        <v>1085</v>
      </c>
      <c r="Q27" s="41"/>
      <c r="R27" s="37"/>
      <c r="S27" s="37"/>
      <c r="T27" s="37"/>
      <c r="U27" s="37"/>
      <c r="V27" s="273"/>
      <c r="W27" s="273"/>
      <c r="X27" s="273"/>
      <c r="Y27" s="273"/>
      <c r="Z27" s="27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273"/>
      <c r="CF27" s="273"/>
    </row>
    <row r="28" spans="1:84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0"/>
      <c r="L28" s="401"/>
      <c r="M28" s="155" t="s">
        <v>30</v>
      </c>
      <c r="N28" s="156" t="s">
        <v>45</v>
      </c>
      <c r="O28" s="338">
        <v>0.7392</v>
      </c>
      <c r="P28" s="339">
        <v>0.8105</v>
      </c>
      <c r="Q28" s="62"/>
      <c r="R28" s="62"/>
      <c r="S28" s="62"/>
      <c r="T28" s="62"/>
      <c r="U28" s="62"/>
      <c r="V28" s="279"/>
      <c r="W28" s="279"/>
      <c r="X28" s="279"/>
      <c r="Y28" s="279"/>
      <c r="Z28" s="28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279"/>
      <c r="CF28" s="279"/>
    </row>
    <row r="29" spans="1:84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2"/>
      <c r="L29" s="413"/>
      <c r="M29" s="157" t="s">
        <v>31</v>
      </c>
      <c r="N29" s="158" t="s">
        <v>45</v>
      </c>
      <c r="O29" s="343">
        <v>0.85773</v>
      </c>
      <c r="P29" s="344">
        <v>0.85773</v>
      </c>
      <c r="Q29" s="41"/>
      <c r="R29" s="37"/>
      <c r="S29" s="37"/>
      <c r="T29" s="37"/>
      <c r="U29" s="37"/>
      <c r="V29" s="273"/>
      <c r="W29" s="273"/>
      <c r="X29" s="273"/>
      <c r="Y29" s="273"/>
      <c r="Z29" s="27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273"/>
      <c r="CF29" s="273"/>
    </row>
    <row r="30" spans="1:84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8"/>
      <c r="L30" s="419"/>
      <c r="M30" s="159" t="s">
        <v>32</v>
      </c>
      <c r="N30" s="160" t="s">
        <v>86</v>
      </c>
      <c r="O30" s="359">
        <f>'8 серп'!O36</f>
        <v>-1594</v>
      </c>
      <c r="P30" s="360">
        <f>'1 січ'!O30</f>
        <v>-2146</v>
      </c>
      <c r="Q30" s="41"/>
      <c r="R30" s="37"/>
      <c r="S30" s="37"/>
      <c r="T30" s="37"/>
      <c r="U30" s="37"/>
      <c r="V30" s="273"/>
      <c r="W30" s="273"/>
      <c r="X30" s="273"/>
      <c r="Y30" s="273"/>
      <c r="Z30" s="27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273"/>
      <c r="CF30" s="273"/>
    </row>
    <row r="31" spans="1:84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1"/>
      <c r="L31" s="422"/>
      <c r="M31" s="155" t="s">
        <v>33</v>
      </c>
      <c r="N31" s="156" t="s">
        <v>86</v>
      </c>
      <c r="O31" s="345">
        <f>O32+O33</f>
        <v>2255</v>
      </c>
      <c r="P31" s="341">
        <f>P32+P33</f>
        <v>18720</v>
      </c>
      <c r="Q31" s="41"/>
      <c r="R31" s="37"/>
      <c r="S31" s="37"/>
      <c r="T31" s="37"/>
      <c r="U31" s="37"/>
      <c r="V31" s="273"/>
      <c r="W31" s="273"/>
      <c r="X31" s="273"/>
      <c r="Y31" s="273"/>
      <c r="Z31" s="27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273"/>
      <c r="CF31" s="273"/>
    </row>
    <row r="32" spans="1:84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0"/>
      <c r="L32" s="401"/>
      <c r="M32" s="155" t="s">
        <v>75</v>
      </c>
      <c r="N32" s="156" t="s">
        <v>86</v>
      </c>
      <c r="O32" s="346">
        <v>236</v>
      </c>
      <c r="P32" s="360">
        <f>O32+'8 серп'!P32</f>
        <v>2002</v>
      </c>
      <c r="Q32" s="62"/>
      <c r="R32" s="62"/>
      <c r="S32" s="62"/>
      <c r="T32" s="62"/>
      <c r="U32" s="62"/>
      <c r="V32" s="279"/>
      <c r="W32" s="279"/>
      <c r="X32" s="279"/>
      <c r="Y32" s="279"/>
      <c r="Z32" s="28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279"/>
      <c r="CF32" s="279"/>
    </row>
    <row r="33" spans="1:84" s="61" customFormat="1" ht="30" customHeight="1">
      <c r="A33" s="106"/>
      <c r="B33" s="105" t="s">
        <v>56</v>
      </c>
      <c r="C33" s="85"/>
      <c r="D33" s="84"/>
      <c r="E33" s="84"/>
      <c r="F33" s="84"/>
      <c r="G33" s="400" t="s">
        <v>65</v>
      </c>
      <c r="H33" s="400"/>
      <c r="I33" s="400"/>
      <c r="J33" s="400"/>
      <c r="K33" s="400"/>
      <c r="L33" s="401"/>
      <c r="M33" s="155" t="s">
        <v>76</v>
      </c>
      <c r="N33" s="156" t="s">
        <v>86</v>
      </c>
      <c r="O33" s="346">
        <v>2019</v>
      </c>
      <c r="P33" s="360">
        <f>O33+'8 серп'!P33</f>
        <v>16718</v>
      </c>
      <c r="Q33" s="62"/>
      <c r="R33" s="62"/>
      <c r="S33" s="62"/>
      <c r="T33" s="62"/>
      <c r="U33" s="62"/>
      <c r="V33" s="279"/>
      <c r="W33" s="279"/>
      <c r="X33" s="279"/>
      <c r="Y33" s="279"/>
      <c r="Z33" s="28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279"/>
      <c r="CF33" s="279"/>
    </row>
    <row r="34" spans="1:30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1"/>
      <c r="L34" s="422"/>
      <c r="M34" s="155" t="s">
        <v>34</v>
      </c>
      <c r="N34" s="156" t="s">
        <v>86</v>
      </c>
      <c r="O34" s="346">
        <v>2101</v>
      </c>
      <c r="P34" s="360">
        <f>O34+'8 серп'!P34</f>
        <v>18014</v>
      </c>
      <c r="Q34" s="167">
        <f>IF(OR(ISBLANK(O21:P24),ISBLANK(O26:P29),ISBLANK(O32:O35),ISBLANK(O44:P44),ISBLANK(O37:P38),ISBLANK(P26:P28),ISBLANK(O40:P41),ISBLANK(P32:P35)),"Заповніть ВСІ комірки","")</f>
      </c>
      <c r="R34" s="37"/>
      <c r="S34" s="37"/>
      <c r="T34" s="37"/>
      <c r="U34" s="37"/>
      <c r="V34" s="273"/>
      <c r="W34" s="273"/>
      <c r="X34" s="273"/>
      <c r="Y34" s="273"/>
      <c r="Z34" s="278"/>
      <c r="AA34" s="49"/>
      <c r="AB34" s="49"/>
      <c r="AC34" s="49"/>
      <c r="AD34" s="49"/>
    </row>
    <row r="35" spans="1:30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4"/>
      <c r="L35" s="425"/>
      <c r="M35" s="155" t="s">
        <v>77</v>
      </c>
      <c r="N35" s="156" t="s">
        <v>86</v>
      </c>
      <c r="O35" s="347">
        <v>0</v>
      </c>
      <c r="P35" s="360">
        <f>O35+'8 серп'!P35</f>
        <v>0</v>
      </c>
      <c r="Q35" s="22"/>
      <c r="S35" s="97"/>
      <c r="T35" s="37"/>
      <c r="U35" s="37"/>
      <c r="V35" s="273"/>
      <c r="W35" s="273"/>
      <c r="X35" s="273"/>
      <c r="Y35" s="273"/>
      <c r="Z35" s="278"/>
      <c r="AA35" s="49"/>
      <c r="AB35" s="49"/>
      <c r="AC35" s="49"/>
      <c r="AD35" s="49"/>
    </row>
    <row r="36" spans="1:30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1"/>
      <c r="L36" s="422"/>
      <c r="M36" s="155" t="s">
        <v>35</v>
      </c>
      <c r="N36" s="156" t="s">
        <v>86</v>
      </c>
      <c r="O36" s="345">
        <f>O30+O31-O34</f>
        <v>-1440</v>
      </c>
      <c r="P36" s="341">
        <f>P30+P31-P34</f>
        <v>-1440</v>
      </c>
      <c r="Q36" s="22"/>
      <c r="S36" s="97"/>
      <c r="T36" s="37"/>
      <c r="U36" s="37"/>
      <c r="V36" s="273"/>
      <c r="W36" s="273"/>
      <c r="X36" s="273"/>
      <c r="Y36" s="273"/>
      <c r="Z36" s="278"/>
      <c r="AA36" s="49"/>
      <c r="AB36" s="49"/>
      <c r="AC36" s="49"/>
      <c r="AD36" s="49"/>
    </row>
    <row r="37" spans="1:30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7"/>
      <c r="L37" s="428"/>
      <c r="M37" s="157" t="s">
        <v>78</v>
      </c>
      <c r="N37" s="158" t="s">
        <v>86</v>
      </c>
      <c r="O37" s="352">
        <v>0</v>
      </c>
      <c r="P37" s="364">
        <v>0</v>
      </c>
      <c r="Q37" s="22"/>
      <c r="S37" s="97"/>
      <c r="T37" s="37"/>
      <c r="U37" s="37"/>
      <c r="V37" s="273"/>
      <c r="W37" s="273"/>
      <c r="X37" s="273"/>
      <c r="Y37" s="273"/>
      <c r="Z37" s="278"/>
      <c r="AA37" s="49"/>
      <c r="AB37" s="49"/>
      <c r="AC37" s="49"/>
      <c r="AD37" s="49"/>
    </row>
    <row r="38" spans="1:30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5"/>
      <c r="L38" s="416"/>
      <c r="M38" s="159" t="s">
        <v>36</v>
      </c>
      <c r="N38" s="260" t="s">
        <v>88</v>
      </c>
      <c r="O38" s="337">
        <v>324</v>
      </c>
      <c r="P38" s="360">
        <f>O38+'8 серп'!P38</f>
        <v>3382</v>
      </c>
      <c r="Q38" s="22"/>
      <c r="S38" s="97"/>
      <c r="T38" s="37"/>
      <c r="U38" s="37"/>
      <c r="V38" s="273"/>
      <c r="W38" s="273"/>
      <c r="X38" s="273"/>
      <c r="Y38" s="273"/>
      <c r="Z38" s="278"/>
      <c r="AA38" s="49"/>
      <c r="AB38" s="49"/>
      <c r="AC38" s="49"/>
      <c r="AD38" s="49"/>
    </row>
    <row r="39" spans="1:30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1"/>
      <c r="L39" s="422"/>
      <c r="M39" s="155" t="s">
        <v>37</v>
      </c>
      <c r="N39" s="156" t="s">
        <v>86</v>
      </c>
      <c r="O39" s="340">
        <f>'8 серп'!O42</f>
        <v>29</v>
      </c>
      <c r="P39" s="341">
        <f>'1 січ'!O39</f>
        <v>24</v>
      </c>
      <c r="Q39" s="22"/>
      <c r="S39" s="97"/>
      <c r="T39" s="37"/>
      <c r="U39" s="37"/>
      <c r="V39" s="273"/>
      <c r="W39" s="273"/>
      <c r="X39" s="273"/>
      <c r="Y39" s="273"/>
      <c r="Z39" s="278"/>
      <c r="AA39" s="49"/>
      <c r="AB39" s="49"/>
      <c r="AC39" s="49"/>
      <c r="AD39" s="49"/>
    </row>
    <row r="40" spans="1:30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1"/>
      <c r="L40" s="422"/>
      <c r="M40" s="155" t="s">
        <v>38</v>
      </c>
      <c r="N40" s="156" t="s">
        <v>86</v>
      </c>
      <c r="O40" s="342">
        <v>18</v>
      </c>
      <c r="P40" s="360">
        <f>O40+'8 серп'!P40</f>
        <v>208</v>
      </c>
      <c r="Q40" s="22"/>
      <c r="S40" s="97"/>
      <c r="T40" s="37"/>
      <c r="U40" s="37"/>
      <c r="V40" s="273"/>
      <c r="W40" s="273"/>
      <c r="X40" s="273"/>
      <c r="Y40" s="273"/>
      <c r="Z40" s="278"/>
      <c r="AA40" s="49"/>
      <c r="AB40" s="49"/>
      <c r="AC40" s="49"/>
      <c r="AD40" s="49"/>
    </row>
    <row r="41" spans="1:30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1"/>
      <c r="L41" s="422"/>
      <c r="M41" s="155" t="s">
        <v>39</v>
      </c>
      <c r="N41" s="156" t="s">
        <v>86</v>
      </c>
      <c r="O41" s="348">
        <v>26</v>
      </c>
      <c r="P41" s="360">
        <f>O41+'8 серп'!P41</f>
        <v>211</v>
      </c>
      <c r="Q41" s="22"/>
      <c r="S41" s="97"/>
      <c r="T41" s="37"/>
      <c r="U41" s="37"/>
      <c r="V41" s="273"/>
      <c r="W41" s="273"/>
      <c r="X41" s="273"/>
      <c r="Y41" s="273"/>
      <c r="Z41" s="278"/>
      <c r="AA41" s="49"/>
      <c r="AB41" s="49"/>
      <c r="AC41" s="49"/>
      <c r="AD41" s="49"/>
    </row>
    <row r="42" spans="1:30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1"/>
      <c r="L42" s="432"/>
      <c r="M42" s="157" t="s">
        <v>100</v>
      </c>
      <c r="N42" s="158" t="s">
        <v>86</v>
      </c>
      <c r="O42" s="357">
        <f>O39+O40-O41</f>
        <v>21</v>
      </c>
      <c r="P42" s="351">
        <f>P39+P40-P41</f>
        <v>21</v>
      </c>
      <c r="Q42" s="22"/>
      <c r="S42" s="97"/>
      <c r="T42" s="37"/>
      <c r="U42" s="37"/>
      <c r="V42" s="273"/>
      <c r="W42" s="273"/>
      <c r="X42" s="273"/>
      <c r="Y42" s="273"/>
      <c r="Z42" s="278"/>
      <c r="AA42" s="49"/>
      <c r="AB42" s="49"/>
      <c r="AC42" s="49"/>
      <c r="AD42" s="49"/>
    </row>
    <row r="43" spans="1:30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4"/>
      <c r="L43" s="435"/>
      <c r="M43" s="159" t="s">
        <v>40</v>
      </c>
      <c r="N43" s="160" t="s">
        <v>86</v>
      </c>
      <c r="O43" s="354">
        <f>O36+O42</f>
        <v>-1419</v>
      </c>
      <c r="P43" s="355">
        <f>P36+P42</f>
        <v>-1419</v>
      </c>
      <c r="Q43" s="22"/>
      <c r="S43" s="97"/>
      <c r="T43" s="37"/>
      <c r="U43" s="37"/>
      <c r="V43" s="273"/>
      <c r="W43" s="273"/>
      <c r="X43" s="273"/>
      <c r="Y43" s="273"/>
      <c r="Z43" s="278"/>
      <c r="AA43" s="49"/>
      <c r="AB43" s="49"/>
      <c r="AC43" s="49"/>
      <c r="AD43" s="49"/>
    </row>
    <row r="44" spans="1:30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7"/>
      <c r="L44" s="438"/>
      <c r="M44" s="161" t="s">
        <v>41</v>
      </c>
      <c r="N44" s="162" t="s">
        <v>86</v>
      </c>
      <c r="O44" s="350">
        <v>0</v>
      </c>
      <c r="P44" s="363">
        <v>0</v>
      </c>
      <c r="Q44" s="22"/>
      <c r="S44" s="97"/>
      <c r="T44" s="37"/>
      <c r="U44" s="37"/>
      <c r="V44" s="273"/>
      <c r="W44" s="273"/>
      <c r="X44" s="273"/>
      <c r="Y44" s="273"/>
      <c r="Z44" s="278"/>
      <c r="AA44" s="49"/>
      <c r="AB44" s="49"/>
      <c r="AC44" s="49"/>
      <c r="AD44" s="49"/>
    </row>
    <row r="45" spans="1:84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6"/>
      <c r="P45" s="77"/>
      <c r="Q45" s="167"/>
      <c r="R45" s="62"/>
      <c r="S45" s="62"/>
      <c r="T45" s="62"/>
      <c r="U45" s="62"/>
      <c r="V45" s="279"/>
      <c r="W45" s="279"/>
      <c r="X45" s="279"/>
      <c r="Y45" s="279"/>
      <c r="Z45" s="280"/>
      <c r="AA45" s="60"/>
      <c r="AB45" s="60"/>
      <c r="AC45" s="60"/>
      <c r="AD45" s="6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286"/>
      <c r="CF45" s="286"/>
    </row>
    <row r="46" spans="1:84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5"/>
      <c r="O46" s="76"/>
      <c r="P46" s="77"/>
      <c r="Q46" s="59"/>
      <c r="R46" s="62"/>
      <c r="S46" s="62"/>
      <c r="T46" s="62"/>
      <c r="U46" s="62"/>
      <c r="V46" s="279"/>
      <c r="W46" s="279"/>
      <c r="X46" s="279"/>
      <c r="Y46" s="279"/>
      <c r="Z46" s="281"/>
      <c r="AA46" s="60"/>
      <c r="AB46" s="60"/>
      <c r="AC46" s="60"/>
      <c r="AD46" s="6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286"/>
      <c r="CF46" s="286"/>
    </row>
    <row r="47" spans="1:84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5"/>
      <c r="O47" s="76"/>
      <c r="P47" s="77"/>
      <c r="Q47" s="59"/>
      <c r="R47" s="62"/>
      <c r="S47" s="62"/>
      <c r="T47" s="62"/>
      <c r="U47" s="62"/>
      <c r="V47" s="279"/>
      <c r="W47" s="279"/>
      <c r="X47" s="279"/>
      <c r="Y47" s="279"/>
      <c r="Z47" s="281"/>
      <c r="AA47" s="60"/>
      <c r="AB47" s="60"/>
      <c r="AC47" s="60"/>
      <c r="AD47" s="6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286"/>
      <c r="CF47" s="286"/>
    </row>
    <row r="48" spans="1:84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5"/>
      <c r="O48" s="76"/>
      <c r="P48" s="77"/>
      <c r="Q48" s="59"/>
      <c r="R48" s="62"/>
      <c r="S48" s="62"/>
      <c r="T48" s="62"/>
      <c r="U48" s="62"/>
      <c r="V48" s="279"/>
      <c r="W48" s="279"/>
      <c r="X48" s="279"/>
      <c r="Y48" s="279"/>
      <c r="Z48" s="281"/>
      <c r="AA48" s="60"/>
      <c r="AB48" s="60"/>
      <c r="AC48" s="60"/>
      <c r="AD48" s="6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286"/>
      <c r="CF48" s="286"/>
    </row>
    <row r="49" spans="1:84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114"/>
      <c r="L49" s="439" t="s">
        <v>140</v>
      </c>
      <c r="M49" s="439"/>
      <c r="N49" s="439"/>
      <c r="O49" s="439"/>
      <c r="P49" s="167">
        <f>IF(ISBLANK(L49),"ЗАПОВНІТЬ прізвище","")</f>
      </c>
      <c r="Q49" s="59"/>
      <c r="R49" s="62"/>
      <c r="S49" s="62"/>
      <c r="T49" s="62"/>
      <c r="U49" s="62"/>
      <c r="V49" s="279"/>
      <c r="W49" s="279"/>
      <c r="X49" s="279"/>
      <c r="Y49" s="279"/>
      <c r="Z49" s="281"/>
      <c r="AA49" s="60"/>
      <c r="AB49" s="60"/>
      <c r="AC49" s="60"/>
      <c r="AD49" s="6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286"/>
      <c r="CF49" s="286"/>
    </row>
    <row r="50" spans="1:22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112"/>
      <c r="L50" s="441" t="s">
        <v>94</v>
      </c>
      <c r="M50" s="441"/>
      <c r="N50" s="441"/>
      <c r="O50" s="441"/>
      <c r="P50" s="63"/>
      <c r="Q50" s="42"/>
      <c r="R50" s="43"/>
      <c r="S50" s="40"/>
      <c r="T50" s="40"/>
      <c r="U50" s="40"/>
      <c r="V50" s="275"/>
    </row>
    <row r="51" spans="1:22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118"/>
      <c r="L51" s="439" t="s">
        <v>141</v>
      </c>
      <c r="M51" s="439"/>
      <c r="N51" s="439"/>
      <c r="O51" s="439"/>
      <c r="P51" s="208">
        <f>IF(ISBLANK(L51),"ЗАПОВНІТЬ прізвище","")</f>
      </c>
      <c r="Q51" s="44"/>
      <c r="R51" s="45"/>
      <c r="S51" s="40"/>
      <c r="T51" s="40"/>
      <c r="U51" s="40"/>
      <c r="V51" s="275"/>
    </row>
    <row r="52" spans="1:22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113"/>
      <c r="L52" s="441" t="s">
        <v>95</v>
      </c>
      <c r="M52" s="441"/>
      <c r="N52" s="441"/>
      <c r="O52" s="441"/>
      <c r="P52" s="58"/>
      <c r="Q52" s="44"/>
      <c r="R52" s="45"/>
      <c r="S52" s="40"/>
      <c r="T52" s="40"/>
      <c r="U52" s="40"/>
      <c r="V52" s="275"/>
    </row>
    <row r="53" spans="1:22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10"/>
      <c r="L53" s="450" t="s">
        <v>142</v>
      </c>
      <c r="M53" s="450"/>
      <c r="N53" s="450"/>
      <c r="O53" s="450"/>
      <c r="P53" s="167">
        <f>IF(ISBLANK(L53),"ЗАПОВНІТЬ прізвище","")</f>
      </c>
      <c r="Q53" s="42"/>
      <c r="R53" s="43"/>
      <c r="S53" s="40"/>
      <c r="T53" s="40"/>
      <c r="U53" s="40"/>
      <c r="V53" s="275"/>
    </row>
    <row r="54" spans="1:22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115"/>
      <c r="L54" s="441" t="s">
        <v>95</v>
      </c>
      <c r="M54" s="441"/>
      <c r="N54" s="441"/>
      <c r="O54" s="441"/>
      <c r="P54" s="204"/>
      <c r="Q54" s="44"/>
      <c r="R54" s="45"/>
      <c r="S54" s="46"/>
      <c r="T54" s="45"/>
      <c r="U54" s="47"/>
      <c r="V54" s="275"/>
    </row>
    <row r="55" spans="1:84" ht="54.75" customHeight="1">
      <c r="A55" s="17"/>
      <c r="B55" s="334" t="s">
        <v>98</v>
      </c>
      <c r="C55" s="290"/>
      <c r="D55" s="333"/>
      <c r="E55" s="454" t="s">
        <v>143</v>
      </c>
      <c r="F55" s="454"/>
      <c r="G55" s="454"/>
      <c r="H55" s="131" t="s">
        <v>51</v>
      </c>
      <c r="I55" s="292" t="s">
        <v>144</v>
      </c>
      <c r="K55" s="193" t="s">
        <v>97</v>
      </c>
      <c r="L55" s="455" t="s">
        <v>145</v>
      </c>
      <c r="M55" s="455"/>
      <c r="N55" s="455"/>
      <c r="O55" s="456" t="s">
        <v>146</v>
      </c>
      <c r="P55" s="456"/>
      <c r="Q55" s="136"/>
      <c r="R55" s="194"/>
      <c r="S55" s="44"/>
      <c r="T55" s="45"/>
      <c r="U55" s="284"/>
      <c r="V55" s="282"/>
      <c r="W55" s="283"/>
      <c r="X55" s="275"/>
      <c r="Z55" s="264"/>
      <c r="AA55" s="264"/>
      <c r="CE55" s="48"/>
      <c r="CF55" s="48"/>
    </row>
    <row r="56" spans="1:84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Q56" s="13"/>
      <c r="R56" s="195"/>
      <c r="S56" s="42"/>
      <c r="T56" s="43"/>
      <c r="U56" s="275"/>
      <c r="V56" s="275"/>
      <c r="W56" s="275"/>
      <c r="X56" s="275"/>
      <c r="Z56" s="264"/>
      <c r="AA56" s="264"/>
      <c r="CE56" s="48"/>
      <c r="CF56" s="48"/>
    </row>
    <row r="57" spans="1:22" ht="18.75" customHeight="1">
      <c r="A57" s="17"/>
      <c r="Q57" s="44"/>
      <c r="R57" s="45"/>
      <c r="S57" s="40"/>
      <c r="T57" s="40"/>
      <c r="U57" s="40"/>
      <c r="V57" s="275"/>
    </row>
    <row r="58" spans="1:17" ht="22.5">
      <c r="A58" s="17"/>
      <c r="Q58" s="23"/>
    </row>
    <row r="59" ht="22.5">
      <c r="A59" s="17"/>
    </row>
    <row r="60" ht="22.5">
      <c r="A60" s="17"/>
    </row>
    <row r="61" ht="22.5">
      <c r="C61" s="21"/>
    </row>
    <row r="63" spans="1:84" s="24" customFormat="1" ht="42.75" customHeight="1">
      <c r="A63" s="1"/>
      <c r="B63" s="8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7"/>
      <c r="N63" s="11"/>
      <c r="O63" s="11"/>
      <c r="P63" s="11"/>
      <c r="V63" s="264"/>
      <c r="W63" s="264"/>
      <c r="X63" s="264"/>
      <c r="Y63" s="264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264"/>
      <c r="CF63" s="264"/>
    </row>
  </sheetData>
  <sheetProtection password="CF22" sheet="1" selectLockedCells="1"/>
  <mergeCells count="64"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C32:F32"/>
    <mergeCell ref="G32:L32"/>
    <mergeCell ref="C21:F21"/>
    <mergeCell ref="G21:L21"/>
    <mergeCell ref="G22:L22"/>
    <mergeCell ref="C23:L23"/>
    <mergeCell ref="C24:L24"/>
    <mergeCell ref="C25:L25"/>
    <mergeCell ref="C19:L19"/>
    <mergeCell ref="B12:F12"/>
    <mergeCell ref="G12:P12"/>
    <mergeCell ref="G13:H13"/>
    <mergeCell ref="G14:P14"/>
    <mergeCell ref="C20:L20"/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</mergeCells>
  <conditionalFormatting sqref="N4">
    <cfRule type="containsText" priority="30" dxfId="22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220" operator="containsText" text="Заповніть">
      <formula>NOT(ISERROR(SEARCH("Заповніть",Q34)))</formula>
    </cfRule>
  </conditionalFormatting>
  <conditionalFormatting sqref="Q14">
    <cfRule type="containsText" priority="26" dxfId="22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221" operator="equal" stopIfTrue="1">
      <formula>0</formula>
    </cfRule>
  </conditionalFormatting>
  <conditionalFormatting sqref="Q12">
    <cfRule type="containsText" priority="24" dxfId="22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22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220" operator="containsText" text="Заповніть">
      <formula>NOT(ISERROR(SEARCH("Заповніть",Q45)))</formula>
    </cfRule>
  </conditionalFormatting>
  <conditionalFormatting sqref="B50 B54">
    <cfRule type="containsText" priority="13" dxfId="220" operator="containsText" stopIfTrue="1" text="ЗАПОВНІТЬ">
      <formula>NOT(ISERROR(SEARCH("ЗАПОВНІТЬ",B50)))</formula>
    </cfRule>
  </conditionalFormatting>
  <conditionalFormatting sqref="O45:P48">
    <cfRule type="cellIs" priority="11" dxfId="221" operator="equal" stopIfTrue="1">
      <formula>0</formula>
    </cfRule>
  </conditionalFormatting>
  <conditionalFormatting sqref="O23:P24">
    <cfRule type="cellIs" priority="4" dxfId="221" operator="equal" stopIfTrue="1">
      <formula>0</formula>
    </cfRule>
  </conditionalFormatting>
  <conditionalFormatting sqref="O28:P29">
    <cfRule type="cellIs" priority="3" dxfId="221" operator="equal" stopIfTrue="1">
      <formula>0</formula>
    </cfRule>
  </conditionalFormatting>
  <conditionalFormatting sqref="P37">
    <cfRule type="cellIs" priority="2" dxfId="221" operator="equal" stopIfTrue="1">
      <formula>0</formula>
    </cfRule>
  </conditionalFormatting>
  <conditionalFormatting sqref="P44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25">
      <selection activeCell="O34" sqref="O34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2.50390625" style="11" customWidth="1"/>
    <col min="5" max="5" width="11.50390625" style="11" customWidth="1"/>
    <col min="6" max="6" width="11.00390625" style="11" customWidth="1"/>
    <col min="7" max="8" width="13.625" style="11" customWidth="1"/>
    <col min="9" max="9" width="25.50390625" style="11" customWidth="1"/>
    <col min="10" max="10" width="16.625" style="11" customWidth="1"/>
    <col min="11" max="11" width="24.50390625" style="11" customWidth="1"/>
    <col min="12" max="12" width="15.625" style="11" customWidth="1"/>
    <col min="13" max="13" width="11.00390625" style="67" customWidth="1"/>
    <col min="14" max="14" width="21.50390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625" style="24" customWidth="1"/>
    <col min="19" max="21" width="15.625" style="24" customWidth="1"/>
    <col min="22" max="25" width="11.125" style="264" customWidth="1"/>
    <col min="26" max="82" width="11.125" style="48" customWidth="1"/>
    <col min="83" max="84" width="11.125" style="264" customWidth="1"/>
    <col min="85" max="16384" width="15.625" style="1" customWidth="1"/>
  </cols>
  <sheetData>
    <row r="1" spans="1:84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52"/>
      <c r="L1" s="444" t="s">
        <v>129</v>
      </c>
      <c r="M1" s="444"/>
      <c r="N1" s="444"/>
      <c r="O1" s="444"/>
      <c r="P1" s="444"/>
      <c r="Q1" s="53"/>
      <c r="R1" s="54"/>
      <c r="S1" s="54"/>
      <c r="T1" s="54"/>
      <c r="U1" s="54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</row>
    <row r="2" spans="1:84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53"/>
      <c r="R2" s="54"/>
      <c r="S2" s="54"/>
      <c r="T2" s="54"/>
      <c r="U2" s="5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</row>
    <row r="3" spans="1:84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25"/>
      <c r="R3" s="26"/>
      <c r="S3" s="26"/>
      <c r="T3" s="26"/>
      <c r="U3" s="26"/>
      <c r="V3" s="263"/>
      <c r="W3" s="263"/>
      <c r="X3" s="263"/>
      <c r="Y3" s="263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263"/>
      <c r="CF3" s="263"/>
    </row>
    <row r="4" spans="1:17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117</v>
      </c>
      <c r="J4" s="262" t="str">
        <f>'1 січ'!$J$4</f>
        <v>2020</v>
      </c>
      <c r="K4" s="135" t="s">
        <v>50</v>
      </c>
      <c r="N4" s="167">
        <f>IF(ISBLANK(I4),"ЗАПОВНІТЬ місяць та рік","")</f>
      </c>
      <c r="O4" s="3"/>
      <c r="P4" s="3"/>
      <c r="Q4" s="23"/>
    </row>
    <row r="5" spans="1:17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69"/>
      <c r="L5" s="7"/>
      <c r="M5" s="65"/>
      <c r="N5" s="8"/>
      <c r="O5" s="14"/>
      <c r="P5" s="14"/>
      <c r="Q5" s="23"/>
    </row>
    <row r="6" spans="1:22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8"/>
      <c r="L6" s="126"/>
      <c r="M6" s="385" t="s">
        <v>90</v>
      </c>
      <c r="N6" s="385"/>
      <c r="O6" s="385"/>
      <c r="P6" s="385"/>
      <c r="Q6" s="23"/>
      <c r="R6" s="27"/>
      <c r="S6" s="27"/>
      <c r="T6" s="27"/>
      <c r="U6" s="28"/>
      <c r="V6" s="266"/>
    </row>
    <row r="7" spans="1:22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129"/>
      <c r="L7" s="89"/>
      <c r="M7" s="395" t="s">
        <v>130</v>
      </c>
      <c r="N7" s="395"/>
      <c r="O7" s="395"/>
      <c r="P7" s="395"/>
      <c r="Q7" s="23"/>
      <c r="R7" s="27"/>
      <c r="S7" s="27"/>
      <c r="T7" s="27"/>
      <c r="U7" s="28"/>
      <c r="V7" s="266"/>
    </row>
    <row r="8" spans="1:22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9"/>
      <c r="L8" s="121"/>
      <c r="M8" s="395"/>
      <c r="N8" s="395"/>
      <c r="O8" s="395"/>
      <c r="P8" s="395"/>
      <c r="Q8" s="23"/>
      <c r="R8" s="29"/>
      <c r="S8" s="29"/>
      <c r="T8" s="29"/>
      <c r="U8" s="30"/>
      <c r="V8" s="268"/>
    </row>
    <row r="9" spans="1:22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9"/>
      <c r="L9" s="121"/>
      <c r="M9" s="395"/>
      <c r="N9" s="395"/>
      <c r="O9" s="395"/>
      <c r="P9" s="395"/>
      <c r="Q9" s="23"/>
      <c r="U9" s="30"/>
      <c r="V9" s="268"/>
    </row>
    <row r="10" spans="1:22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2"/>
      <c r="M10" s="66"/>
      <c r="N10" s="2"/>
      <c r="O10" s="2"/>
      <c r="P10" s="2"/>
      <c r="Q10" s="31"/>
      <c r="R10" s="30"/>
      <c r="S10" s="30"/>
      <c r="T10" s="30"/>
      <c r="U10" s="30"/>
      <c r="V10" s="268"/>
    </row>
    <row r="11" spans="1:22" ht="22.5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0"/>
      <c r="P11" s="371"/>
      <c r="Q11" s="201"/>
      <c r="R11" s="30"/>
      <c r="S11" s="30"/>
      <c r="T11" s="30"/>
      <c r="U11" s="30"/>
      <c r="V11" s="268"/>
    </row>
    <row r="12" spans="2:30" ht="24.75">
      <c r="B12" s="374" t="s">
        <v>83</v>
      </c>
      <c r="C12" s="375"/>
      <c r="D12" s="375"/>
      <c r="E12" s="375"/>
      <c r="F12" s="375"/>
      <c r="G12" s="468" t="str">
        <f>'3 бер'!H12</f>
        <v>КП "Водоканал" Мелітопольської міської ради Запорізької області</v>
      </c>
      <c r="H12" s="468"/>
      <c r="I12" s="468"/>
      <c r="J12" s="468"/>
      <c r="K12" s="468"/>
      <c r="L12" s="468"/>
      <c r="M12" s="468"/>
      <c r="N12" s="468"/>
      <c r="O12" s="468"/>
      <c r="P12" s="469"/>
      <c r="Q12" s="167">
        <f>IF(ISBLANK(G12),"ЗАПОВНІТЬ назву","")</f>
      </c>
      <c r="R12" s="57"/>
      <c r="S12" s="57"/>
      <c r="T12" s="57"/>
      <c r="U12" s="57"/>
      <c r="V12" s="269"/>
      <c r="W12" s="269"/>
      <c r="X12" s="269"/>
      <c r="Y12" s="269"/>
      <c r="Z12" s="269"/>
      <c r="AA12" s="269"/>
      <c r="AB12" s="269"/>
      <c r="AC12" s="269"/>
      <c r="AD12" s="269"/>
    </row>
    <row r="13" spans="2:30" ht="27">
      <c r="B13" s="150" t="s">
        <v>84</v>
      </c>
      <c r="C13" s="127"/>
      <c r="D13" s="127"/>
      <c r="E13" s="127"/>
      <c r="F13" s="127"/>
      <c r="G13" s="470" t="str">
        <f>'9 вер'!G13</f>
        <v>код 03327090</v>
      </c>
      <c r="H13" s="470"/>
      <c r="I13" s="330"/>
      <c r="J13" s="330"/>
      <c r="K13" s="330"/>
      <c r="L13" s="330"/>
      <c r="M13" s="330"/>
      <c r="N13" s="330"/>
      <c r="O13" s="330"/>
      <c r="P13" s="331"/>
      <c r="Q13" s="199"/>
      <c r="R13" s="57"/>
      <c r="S13" s="57"/>
      <c r="T13" s="57"/>
      <c r="U13" s="57"/>
      <c r="V13" s="269"/>
      <c r="W13" s="269"/>
      <c r="X13" s="269"/>
      <c r="Y13" s="269"/>
      <c r="Z13" s="269"/>
      <c r="AA13" s="269"/>
      <c r="AB13" s="269"/>
      <c r="AC13" s="269"/>
      <c r="AD13" s="269"/>
    </row>
    <row r="14" spans="1:84" s="15" customFormat="1" ht="24.75">
      <c r="A14" s="17"/>
      <c r="B14" s="376" t="s">
        <v>82</v>
      </c>
      <c r="C14" s="377"/>
      <c r="D14" s="377"/>
      <c r="E14" s="377"/>
      <c r="F14" s="377"/>
      <c r="G14" s="366" t="str">
        <f>'3 бер'!H14</f>
        <v>72312 Запорізька область, м. Мелітополь, вул.Покровська, будинок 100</v>
      </c>
      <c r="H14" s="366"/>
      <c r="I14" s="366"/>
      <c r="J14" s="366"/>
      <c r="K14" s="366"/>
      <c r="L14" s="366"/>
      <c r="M14" s="366"/>
      <c r="N14" s="366"/>
      <c r="O14" s="366"/>
      <c r="P14" s="367"/>
      <c r="Q14" s="167">
        <f>IF(ISBLANK(G14),"ЗАПОВНІТЬ адресу","")</f>
      </c>
      <c r="R14" s="33"/>
      <c r="S14" s="32"/>
      <c r="T14" s="32"/>
      <c r="U14" s="30"/>
      <c r="V14" s="268"/>
      <c r="W14" s="264"/>
      <c r="X14" s="264"/>
      <c r="Y14" s="264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273"/>
      <c r="CF14" s="273"/>
    </row>
    <row r="15" spans="1:30" ht="39" customHeight="1" thickBot="1">
      <c r="A15" s="20"/>
      <c r="B15" s="151" t="s">
        <v>69</v>
      </c>
      <c r="C15" s="124"/>
      <c r="D15" s="124"/>
      <c r="E15" s="124"/>
      <c r="F15" s="124"/>
      <c r="G15" s="459" t="s">
        <v>70</v>
      </c>
      <c r="H15" s="459"/>
      <c r="I15" s="459"/>
      <c r="J15" s="459"/>
      <c r="K15" s="459"/>
      <c r="L15" s="459"/>
      <c r="M15" s="459"/>
      <c r="N15" s="459"/>
      <c r="O15" s="459"/>
      <c r="P15" s="460"/>
      <c r="Q15" s="200"/>
      <c r="R15" s="35"/>
      <c r="S15" s="35"/>
      <c r="T15" s="35"/>
      <c r="U15" s="36"/>
      <c r="V15" s="272"/>
      <c r="W15" s="273"/>
      <c r="X15" s="273"/>
      <c r="Y15" s="273"/>
      <c r="Z15" s="49"/>
      <c r="AA15" s="49"/>
      <c r="AB15" s="49"/>
      <c r="AC15" s="49"/>
      <c r="AD15" s="49"/>
    </row>
    <row r="16" spans="1:84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38"/>
      <c r="R16" s="39"/>
      <c r="S16" s="39"/>
      <c r="T16" s="39"/>
      <c r="U16" s="40"/>
      <c r="V16" s="275"/>
      <c r="W16" s="275"/>
      <c r="X16" s="275"/>
      <c r="Y16" s="275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275"/>
      <c r="CF16" s="275"/>
    </row>
    <row r="17" spans="2:84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2"/>
      <c r="M17" s="183"/>
      <c r="N17" s="184"/>
      <c r="O17" s="185"/>
      <c r="P17" s="185"/>
      <c r="Q17" s="71"/>
      <c r="R17" s="71"/>
      <c r="S17" s="71"/>
      <c r="T17" s="71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</row>
    <row r="18" spans="1:84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3"/>
      <c r="L18" s="404"/>
      <c r="M18" s="175" t="s">
        <v>25</v>
      </c>
      <c r="N18" s="175" t="s">
        <v>42</v>
      </c>
      <c r="O18" s="176" t="s">
        <v>8</v>
      </c>
      <c r="P18" s="177" t="s">
        <v>59</v>
      </c>
      <c r="Q18" s="99"/>
      <c r="R18" s="100"/>
      <c r="S18" s="100"/>
      <c r="T18" s="100"/>
      <c r="U18" s="100"/>
      <c r="V18" s="101"/>
      <c r="W18" s="101"/>
      <c r="X18" s="101"/>
      <c r="Y18" s="101"/>
      <c r="Z18" s="276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1:84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6"/>
      <c r="L19" s="407"/>
      <c r="M19" s="91" t="s">
        <v>2</v>
      </c>
      <c r="N19" s="91" t="s">
        <v>24</v>
      </c>
      <c r="O19" s="152">
        <v>1</v>
      </c>
      <c r="P19" s="153" t="s">
        <v>9</v>
      </c>
      <c r="Q19" s="93"/>
      <c r="R19" s="94"/>
      <c r="S19" s="94"/>
      <c r="T19" s="94"/>
      <c r="U19" s="94"/>
      <c r="V19" s="95"/>
      <c r="W19" s="95"/>
      <c r="X19" s="95"/>
      <c r="Y19" s="95"/>
      <c r="Z19" s="277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</row>
    <row r="20" spans="1:84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09"/>
      <c r="L20" s="410"/>
      <c r="M20" s="154" t="s">
        <v>26</v>
      </c>
      <c r="N20" s="78" t="s">
        <v>87</v>
      </c>
      <c r="O20" s="335">
        <f>O21+O22</f>
        <v>652</v>
      </c>
      <c r="P20" s="336">
        <f>P21+P22</f>
        <v>7048</v>
      </c>
      <c r="Q20" s="41"/>
      <c r="R20" s="37"/>
      <c r="S20" s="37"/>
      <c r="T20" s="37"/>
      <c r="U20" s="37"/>
      <c r="V20" s="273"/>
      <c r="W20" s="273"/>
      <c r="X20" s="273"/>
      <c r="Y20" s="273"/>
      <c r="Z20" s="27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273"/>
      <c r="CF20" s="273"/>
    </row>
    <row r="21" spans="1:84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0"/>
      <c r="L21" s="401"/>
      <c r="M21" s="155" t="s">
        <v>71</v>
      </c>
      <c r="N21" s="79" t="s">
        <v>87</v>
      </c>
      <c r="O21" s="337">
        <v>0</v>
      </c>
      <c r="P21" s="360">
        <f>O21+'9 вер'!P21</f>
        <v>0</v>
      </c>
      <c r="Q21" s="41"/>
      <c r="R21" s="37"/>
      <c r="S21" s="37"/>
      <c r="T21" s="37"/>
      <c r="U21" s="37"/>
      <c r="V21" s="273"/>
      <c r="W21" s="273"/>
      <c r="X21" s="273"/>
      <c r="Y21" s="273"/>
      <c r="Z21" s="27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273"/>
      <c r="CF21" s="273"/>
    </row>
    <row r="22" spans="1:84" s="15" customFormat="1" ht="30" customHeight="1">
      <c r="A22" s="98"/>
      <c r="B22" s="104" t="s">
        <v>18</v>
      </c>
      <c r="C22" s="85"/>
      <c r="D22" s="84"/>
      <c r="E22" s="84"/>
      <c r="F22" s="84"/>
      <c r="G22" s="400" t="s">
        <v>65</v>
      </c>
      <c r="H22" s="400"/>
      <c r="I22" s="400"/>
      <c r="J22" s="400"/>
      <c r="K22" s="400"/>
      <c r="L22" s="401"/>
      <c r="M22" s="155" t="s">
        <v>72</v>
      </c>
      <c r="N22" s="79" t="s">
        <v>87</v>
      </c>
      <c r="O22" s="337">
        <v>652</v>
      </c>
      <c r="P22" s="360">
        <f>O22+'9 вер'!P22</f>
        <v>7048</v>
      </c>
      <c r="Q22" s="41"/>
      <c r="R22" s="37"/>
      <c r="S22" s="37"/>
      <c r="T22" s="37"/>
      <c r="U22" s="37"/>
      <c r="V22" s="273"/>
      <c r="W22" s="273"/>
      <c r="X22" s="273"/>
      <c r="Y22" s="273"/>
      <c r="Z22" s="27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273"/>
      <c r="CF22" s="273"/>
    </row>
    <row r="23" spans="1:84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0"/>
      <c r="L23" s="401"/>
      <c r="M23" s="155" t="s">
        <v>27</v>
      </c>
      <c r="N23" s="156" t="s">
        <v>45</v>
      </c>
      <c r="O23" s="338">
        <v>1.1791</v>
      </c>
      <c r="P23" s="339">
        <v>1.2096</v>
      </c>
      <c r="Q23" s="41"/>
      <c r="R23" s="37"/>
      <c r="S23" s="37"/>
      <c r="T23" s="37"/>
      <c r="U23" s="37"/>
      <c r="V23" s="273"/>
      <c r="W23" s="273"/>
      <c r="X23" s="273"/>
      <c r="Y23" s="273"/>
      <c r="Z23" s="27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273"/>
      <c r="CF23" s="273"/>
    </row>
    <row r="24" spans="1:84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2"/>
      <c r="L24" s="413"/>
      <c r="M24" s="157" t="s">
        <v>28</v>
      </c>
      <c r="N24" s="158" t="s">
        <v>45</v>
      </c>
      <c r="O24" s="343">
        <v>1.30015</v>
      </c>
      <c r="P24" s="344">
        <v>1.30015</v>
      </c>
      <c r="Q24" s="41"/>
      <c r="R24" s="37"/>
      <c r="S24" s="37"/>
      <c r="T24" s="37"/>
      <c r="U24" s="37"/>
      <c r="V24" s="273"/>
      <c r="W24" s="273"/>
      <c r="X24" s="273"/>
      <c r="Y24" s="273"/>
      <c r="Z24" s="27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273"/>
      <c r="CF24" s="273"/>
    </row>
    <row r="25" spans="1:84" s="15" customFormat="1" ht="30" customHeight="1">
      <c r="A25" s="98"/>
      <c r="B25" s="104" t="s">
        <v>5</v>
      </c>
      <c r="C25" s="414" t="s">
        <v>102</v>
      </c>
      <c r="D25" s="415"/>
      <c r="E25" s="415"/>
      <c r="F25" s="415"/>
      <c r="G25" s="415"/>
      <c r="H25" s="415"/>
      <c r="I25" s="415"/>
      <c r="J25" s="415"/>
      <c r="K25" s="415"/>
      <c r="L25" s="416"/>
      <c r="M25" s="159" t="s">
        <v>29</v>
      </c>
      <c r="N25" s="358" t="s">
        <v>87</v>
      </c>
      <c r="O25" s="359">
        <f>O26+O27</f>
        <v>243</v>
      </c>
      <c r="P25" s="360">
        <f>P26+P27</f>
        <v>2578</v>
      </c>
      <c r="Q25" s="41"/>
      <c r="R25" s="37"/>
      <c r="S25" s="37"/>
      <c r="T25" s="37"/>
      <c r="U25" s="37"/>
      <c r="V25" s="273"/>
      <c r="W25" s="273"/>
      <c r="X25" s="273"/>
      <c r="Y25" s="273"/>
      <c r="Z25" s="27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273"/>
      <c r="CF25" s="273"/>
    </row>
    <row r="26" spans="1:84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0"/>
      <c r="L26" s="401"/>
      <c r="M26" s="155" t="s">
        <v>73</v>
      </c>
      <c r="N26" s="79" t="s">
        <v>87</v>
      </c>
      <c r="O26" s="342">
        <v>131</v>
      </c>
      <c r="P26" s="360">
        <f>O26+'9 вер'!P26</f>
        <v>1381</v>
      </c>
      <c r="Q26" s="41"/>
      <c r="R26" s="37"/>
      <c r="S26" s="37"/>
      <c r="T26" s="37"/>
      <c r="U26" s="37"/>
      <c r="V26" s="273"/>
      <c r="W26" s="273"/>
      <c r="X26" s="273"/>
      <c r="Y26" s="273"/>
      <c r="Z26" s="27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273"/>
      <c r="CF26" s="273"/>
    </row>
    <row r="27" spans="1:84" s="15" customFormat="1" ht="30" customHeight="1">
      <c r="A27" s="98"/>
      <c r="B27" s="105" t="s">
        <v>54</v>
      </c>
      <c r="C27" s="85"/>
      <c r="D27" s="84"/>
      <c r="E27" s="84"/>
      <c r="F27" s="84"/>
      <c r="G27" s="400" t="s">
        <v>65</v>
      </c>
      <c r="H27" s="400"/>
      <c r="I27" s="400"/>
      <c r="J27" s="400"/>
      <c r="K27" s="400"/>
      <c r="L27" s="401"/>
      <c r="M27" s="155" t="s">
        <v>74</v>
      </c>
      <c r="N27" s="79" t="s">
        <v>87</v>
      </c>
      <c r="O27" s="342">
        <v>112</v>
      </c>
      <c r="P27" s="360">
        <f>O27+'9 вер'!P27</f>
        <v>1197</v>
      </c>
      <c r="Q27" s="41"/>
      <c r="R27" s="37"/>
      <c r="S27" s="37"/>
      <c r="T27" s="37"/>
      <c r="U27" s="37"/>
      <c r="V27" s="273"/>
      <c r="W27" s="273"/>
      <c r="X27" s="273"/>
      <c r="Y27" s="273"/>
      <c r="Z27" s="27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273"/>
      <c r="CF27" s="273"/>
    </row>
    <row r="28" spans="1:84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0"/>
      <c r="L28" s="401"/>
      <c r="M28" s="155" t="s">
        <v>30</v>
      </c>
      <c r="N28" s="156" t="s">
        <v>45</v>
      </c>
      <c r="O28" s="338">
        <v>0.7893</v>
      </c>
      <c r="P28" s="339">
        <v>0.8085</v>
      </c>
      <c r="Q28" s="62"/>
      <c r="R28" s="62"/>
      <c r="S28" s="62"/>
      <c r="T28" s="62"/>
      <c r="U28" s="62"/>
      <c r="V28" s="279"/>
      <c r="W28" s="279"/>
      <c r="X28" s="279"/>
      <c r="Y28" s="279"/>
      <c r="Z28" s="28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279"/>
      <c r="CF28" s="279"/>
    </row>
    <row r="29" spans="1:84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2"/>
      <c r="L29" s="413"/>
      <c r="M29" s="157" t="s">
        <v>31</v>
      </c>
      <c r="N29" s="158" t="s">
        <v>45</v>
      </c>
      <c r="O29" s="343">
        <v>0.85773</v>
      </c>
      <c r="P29" s="344">
        <v>0.85773</v>
      </c>
      <c r="Q29" s="41"/>
      <c r="R29" s="37"/>
      <c r="S29" s="37"/>
      <c r="T29" s="37"/>
      <c r="U29" s="37"/>
      <c r="V29" s="273"/>
      <c r="W29" s="273"/>
      <c r="X29" s="273"/>
      <c r="Y29" s="273"/>
      <c r="Z29" s="27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273"/>
      <c r="CF29" s="273"/>
    </row>
    <row r="30" spans="1:84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8"/>
      <c r="L30" s="419"/>
      <c r="M30" s="159" t="s">
        <v>32</v>
      </c>
      <c r="N30" s="160" t="s">
        <v>86</v>
      </c>
      <c r="O30" s="359">
        <f>'9 вер'!O36</f>
        <v>-1440</v>
      </c>
      <c r="P30" s="360">
        <f>'1 січ'!O30</f>
        <v>-2146</v>
      </c>
      <c r="Q30" s="41"/>
      <c r="R30" s="37"/>
      <c r="S30" s="37"/>
      <c r="T30" s="37"/>
      <c r="U30" s="37"/>
      <c r="V30" s="273"/>
      <c r="W30" s="273"/>
      <c r="X30" s="273"/>
      <c r="Y30" s="273"/>
      <c r="Z30" s="27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273"/>
      <c r="CF30" s="273"/>
    </row>
    <row r="31" spans="1:84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1"/>
      <c r="L31" s="422"/>
      <c r="M31" s="155" t="s">
        <v>33</v>
      </c>
      <c r="N31" s="156" t="s">
        <v>86</v>
      </c>
      <c r="O31" s="345">
        <f>O32+O33</f>
        <v>2126</v>
      </c>
      <c r="P31" s="341">
        <f>P32+P33</f>
        <v>20846</v>
      </c>
      <c r="Q31" s="41"/>
      <c r="R31" s="37"/>
      <c r="S31" s="37"/>
      <c r="T31" s="37"/>
      <c r="U31" s="37"/>
      <c r="V31" s="273"/>
      <c r="W31" s="273"/>
      <c r="X31" s="273"/>
      <c r="Y31" s="273"/>
      <c r="Z31" s="27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273"/>
      <c r="CF31" s="273"/>
    </row>
    <row r="32" spans="1:84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0"/>
      <c r="L32" s="401"/>
      <c r="M32" s="155" t="s">
        <v>75</v>
      </c>
      <c r="N32" s="156" t="s">
        <v>86</v>
      </c>
      <c r="O32" s="346">
        <v>241</v>
      </c>
      <c r="P32" s="360">
        <f>O32+'9 вер'!P32</f>
        <v>2243</v>
      </c>
      <c r="Q32" s="62"/>
      <c r="R32" s="62"/>
      <c r="S32" s="62"/>
      <c r="T32" s="62"/>
      <c r="U32" s="62"/>
      <c r="V32" s="279"/>
      <c r="W32" s="279"/>
      <c r="X32" s="279"/>
      <c r="Y32" s="279"/>
      <c r="Z32" s="28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279"/>
      <c r="CF32" s="279"/>
    </row>
    <row r="33" spans="1:84" s="61" customFormat="1" ht="30" customHeight="1">
      <c r="A33" s="106"/>
      <c r="B33" s="105" t="s">
        <v>56</v>
      </c>
      <c r="C33" s="85"/>
      <c r="D33" s="84"/>
      <c r="E33" s="84"/>
      <c r="F33" s="84"/>
      <c r="G33" s="400" t="s">
        <v>65</v>
      </c>
      <c r="H33" s="400"/>
      <c r="I33" s="400"/>
      <c r="J33" s="400"/>
      <c r="K33" s="400"/>
      <c r="L33" s="401"/>
      <c r="M33" s="155" t="s">
        <v>76</v>
      </c>
      <c r="N33" s="156" t="s">
        <v>86</v>
      </c>
      <c r="O33" s="346">
        <v>1885</v>
      </c>
      <c r="P33" s="360">
        <f>O33+'9 вер'!P33</f>
        <v>18603</v>
      </c>
      <c r="Q33" s="62"/>
      <c r="R33" s="62"/>
      <c r="S33" s="62"/>
      <c r="T33" s="62"/>
      <c r="U33" s="62"/>
      <c r="V33" s="279"/>
      <c r="W33" s="279"/>
      <c r="X33" s="279"/>
      <c r="Y33" s="279"/>
      <c r="Z33" s="28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279"/>
      <c r="CF33" s="279"/>
    </row>
    <row r="34" spans="1:30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1"/>
      <c r="L34" s="422"/>
      <c r="M34" s="155" t="s">
        <v>34</v>
      </c>
      <c r="N34" s="156" t="s">
        <v>86</v>
      </c>
      <c r="O34" s="346">
        <v>2160</v>
      </c>
      <c r="P34" s="360">
        <f>O34+'9 вер'!P34</f>
        <v>20174</v>
      </c>
      <c r="Q34" s="167">
        <f>IF(OR(ISBLANK(O21:P24),ISBLANK(O26:P29),ISBLANK(O32:O35),ISBLANK(O44:P44),ISBLANK(O37:P38),ISBLANK(P26:P28),ISBLANK(O40:P41),ISBLANK(P32:P35)),"Заповніть ВСІ комірки","")</f>
      </c>
      <c r="R34" s="37"/>
      <c r="S34" s="37"/>
      <c r="T34" s="37"/>
      <c r="U34" s="37"/>
      <c r="V34" s="273"/>
      <c r="W34" s="273"/>
      <c r="X34" s="273"/>
      <c r="Y34" s="273"/>
      <c r="Z34" s="278"/>
      <c r="AA34" s="49"/>
      <c r="AB34" s="49"/>
      <c r="AC34" s="49"/>
      <c r="AD34" s="49"/>
    </row>
    <row r="35" spans="1:30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4"/>
      <c r="L35" s="425"/>
      <c r="M35" s="155" t="s">
        <v>77</v>
      </c>
      <c r="N35" s="156" t="s">
        <v>86</v>
      </c>
      <c r="O35" s="347">
        <v>0</v>
      </c>
      <c r="P35" s="360">
        <f>O35+'9 вер'!P35</f>
        <v>0</v>
      </c>
      <c r="Q35" s="22"/>
      <c r="S35" s="97"/>
      <c r="T35" s="37"/>
      <c r="U35" s="37"/>
      <c r="V35" s="273"/>
      <c r="W35" s="273"/>
      <c r="X35" s="273"/>
      <c r="Y35" s="273"/>
      <c r="Z35" s="278"/>
      <c r="AA35" s="49"/>
      <c r="AB35" s="49"/>
      <c r="AC35" s="49"/>
      <c r="AD35" s="49"/>
    </row>
    <row r="36" spans="1:30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1"/>
      <c r="L36" s="422"/>
      <c r="M36" s="155" t="s">
        <v>35</v>
      </c>
      <c r="N36" s="156" t="s">
        <v>86</v>
      </c>
      <c r="O36" s="345">
        <f>O30+O31-O34</f>
        <v>-1474</v>
      </c>
      <c r="P36" s="341">
        <f>P30+P31-P34</f>
        <v>-1474</v>
      </c>
      <c r="Q36" s="22"/>
      <c r="S36" s="97"/>
      <c r="T36" s="37"/>
      <c r="U36" s="37"/>
      <c r="V36" s="273"/>
      <c r="W36" s="273"/>
      <c r="X36" s="273"/>
      <c r="Y36" s="273"/>
      <c r="Z36" s="278"/>
      <c r="AA36" s="49"/>
      <c r="AB36" s="49"/>
      <c r="AC36" s="49"/>
      <c r="AD36" s="49"/>
    </row>
    <row r="37" spans="1:30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7"/>
      <c r="L37" s="428"/>
      <c r="M37" s="157" t="s">
        <v>78</v>
      </c>
      <c r="N37" s="158" t="s">
        <v>86</v>
      </c>
      <c r="O37" s="352">
        <v>0</v>
      </c>
      <c r="P37" s="364">
        <v>0</v>
      </c>
      <c r="Q37" s="22"/>
      <c r="S37" s="97"/>
      <c r="T37" s="37"/>
      <c r="U37" s="37"/>
      <c r="V37" s="273"/>
      <c r="W37" s="273"/>
      <c r="X37" s="273"/>
      <c r="Y37" s="273"/>
      <c r="Z37" s="278"/>
      <c r="AA37" s="49"/>
      <c r="AB37" s="49"/>
      <c r="AC37" s="49"/>
      <c r="AD37" s="49"/>
    </row>
    <row r="38" spans="1:30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5"/>
      <c r="L38" s="416"/>
      <c r="M38" s="159" t="s">
        <v>36</v>
      </c>
      <c r="N38" s="260" t="s">
        <v>88</v>
      </c>
      <c r="O38" s="337">
        <v>388</v>
      </c>
      <c r="P38" s="360">
        <f>O38+'9 вер'!P38</f>
        <v>3770</v>
      </c>
      <c r="Q38" s="22"/>
      <c r="S38" s="97"/>
      <c r="T38" s="37"/>
      <c r="U38" s="37"/>
      <c r="V38" s="273"/>
      <c r="W38" s="273"/>
      <c r="X38" s="273"/>
      <c r="Y38" s="273"/>
      <c r="Z38" s="278"/>
      <c r="AA38" s="49"/>
      <c r="AB38" s="49"/>
      <c r="AC38" s="49"/>
      <c r="AD38" s="49"/>
    </row>
    <row r="39" spans="1:30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1"/>
      <c r="L39" s="422"/>
      <c r="M39" s="155" t="s">
        <v>37</v>
      </c>
      <c r="N39" s="156" t="s">
        <v>86</v>
      </c>
      <c r="O39" s="340">
        <f>'9 вер'!O42</f>
        <v>21</v>
      </c>
      <c r="P39" s="341">
        <f>'1 січ'!O39</f>
        <v>24</v>
      </c>
      <c r="Q39" s="22"/>
      <c r="S39" s="97"/>
      <c r="T39" s="37"/>
      <c r="U39" s="37"/>
      <c r="V39" s="273"/>
      <c r="W39" s="273"/>
      <c r="X39" s="273"/>
      <c r="Y39" s="273"/>
      <c r="Z39" s="278"/>
      <c r="AA39" s="49"/>
      <c r="AB39" s="49"/>
      <c r="AC39" s="49"/>
      <c r="AD39" s="49"/>
    </row>
    <row r="40" spans="1:30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1"/>
      <c r="L40" s="422"/>
      <c r="M40" s="155" t="s">
        <v>38</v>
      </c>
      <c r="N40" s="156" t="s">
        <v>86</v>
      </c>
      <c r="O40" s="342">
        <v>26</v>
      </c>
      <c r="P40" s="360">
        <f>O40+'9 вер'!P40</f>
        <v>234</v>
      </c>
      <c r="Q40" s="22"/>
      <c r="S40" s="97"/>
      <c r="T40" s="37"/>
      <c r="U40" s="37"/>
      <c r="V40" s="273"/>
      <c r="W40" s="273"/>
      <c r="X40" s="273"/>
      <c r="Y40" s="273"/>
      <c r="Z40" s="278"/>
      <c r="AA40" s="49"/>
      <c r="AB40" s="49"/>
      <c r="AC40" s="49"/>
      <c r="AD40" s="49"/>
    </row>
    <row r="41" spans="1:30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1"/>
      <c r="L41" s="422"/>
      <c r="M41" s="155" t="s">
        <v>39</v>
      </c>
      <c r="N41" s="156" t="s">
        <v>86</v>
      </c>
      <c r="O41" s="348">
        <v>20</v>
      </c>
      <c r="P41" s="360">
        <f>O41+'9 вер'!P41</f>
        <v>231</v>
      </c>
      <c r="Q41" s="22"/>
      <c r="S41" s="97"/>
      <c r="T41" s="37"/>
      <c r="U41" s="37"/>
      <c r="V41" s="273"/>
      <c r="W41" s="273"/>
      <c r="X41" s="273"/>
      <c r="Y41" s="273"/>
      <c r="Z41" s="278"/>
      <c r="AA41" s="49"/>
      <c r="AB41" s="49"/>
      <c r="AC41" s="49"/>
      <c r="AD41" s="49"/>
    </row>
    <row r="42" spans="1:30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1"/>
      <c r="L42" s="432"/>
      <c r="M42" s="157" t="s">
        <v>100</v>
      </c>
      <c r="N42" s="158" t="s">
        <v>86</v>
      </c>
      <c r="O42" s="357">
        <f>O39+O40-O41</f>
        <v>27</v>
      </c>
      <c r="P42" s="351">
        <f>P39+P40-P41</f>
        <v>27</v>
      </c>
      <c r="Q42" s="22"/>
      <c r="S42" s="97"/>
      <c r="T42" s="37"/>
      <c r="U42" s="37"/>
      <c r="V42" s="273"/>
      <c r="W42" s="273"/>
      <c r="X42" s="273"/>
      <c r="Y42" s="273"/>
      <c r="Z42" s="278"/>
      <c r="AA42" s="49"/>
      <c r="AB42" s="49"/>
      <c r="AC42" s="49"/>
      <c r="AD42" s="49"/>
    </row>
    <row r="43" spans="1:30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4"/>
      <c r="L43" s="435"/>
      <c r="M43" s="159" t="s">
        <v>40</v>
      </c>
      <c r="N43" s="160" t="s">
        <v>86</v>
      </c>
      <c r="O43" s="354">
        <f>O36+O42</f>
        <v>-1447</v>
      </c>
      <c r="P43" s="355">
        <f>P36+P42</f>
        <v>-1447</v>
      </c>
      <c r="Q43" s="22"/>
      <c r="S43" s="97"/>
      <c r="T43" s="37"/>
      <c r="U43" s="37"/>
      <c r="V43" s="273"/>
      <c r="W43" s="273"/>
      <c r="X43" s="273"/>
      <c r="Y43" s="273"/>
      <c r="Z43" s="278"/>
      <c r="AA43" s="49"/>
      <c r="AB43" s="49"/>
      <c r="AC43" s="49"/>
      <c r="AD43" s="49"/>
    </row>
    <row r="44" spans="1:30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7"/>
      <c r="L44" s="438"/>
      <c r="M44" s="161" t="s">
        <v>41</v>
      </c>
      <c r="N44" s="162" t="s">
        <v>86</v>
      </c>
      <c r="O44" s="350">
        <v>0</v>
      </c>
      <c r="P44" s="363">
        <v>0</v>
      </c>
      <c r="Q44" s="22"/>
      <c r="S44" s="97"/>
      <c r="T44" s="37"/>
      <c r="U44" s="37"/>
      <c r="V44" s="273"/>
      <c r="W44" s="273"/>
      <c r="X44" s="273"/>
      <c r="Y44" s="273"/>
      <c r="Z44" s="278"/>
      <c r="AA44" s="49"/>
      <c r="AB44" s="49"/>
      <c r="AC44" s="49"/>
      <c r="AD44" s="49"/>
    </row>
    <row r="45" spans="1:84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6"/>
      <c r="P45" s="77"/>
      <c r="Q45" s="167"/>
      <c r="R45" s="62"/>
      <c r="S45" s="62"/>
      <c r="T45" s="62"/>
      <c r="U45" s="62"/>
      <c r="V45" s="279"/>
      <c r="W45" s="279"/>
      <c r="X45" s="279"/>
      <c r="Y45" s="279"/>
      <c r="Z45" s="280"/>
      <c r="AA45" s="60"/>
      <c r="AB45" s="60"/>
      <c r="AC45" s="60"/>
      <c r="AD45" s="6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286"/>
      <c r="CF45" s="286"/>
    </row>
    <row r="46" spans="1:84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5"/>
      <c r="O46" s="76"/>
      <c r="P46" s="77"/>
      <c r="Q46" s="59"/>
      <c r="R46" s="62"/>
      <c r="S46" s="62"/>
      <c r="T46" s="62"/>
      <c r="U46" s="62"/>
      <c r="V46" s="279"/>
      <c r="W46" s="279"/>
      <c r="X46" s="279"/>
      <c r="Y46" s="279"/>
      <c r="Z46" s="281"/>
      <c r="AA46" s="60"/>
      <c r="AB46" s="60"/>
      <c r="AC46" s="60"/>
      <c r="AD46" s="6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286"/>
      <c r="CF46" s="286"/>
    </row>
    <row r="47" spans="1:84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5"/>
      <c r="O47" s="76"/>
      <c r="P47" s="77"/>
      <c r="Q47" s="59"/>
      <c r="R47" s="62"/>
      <c r="S47" s="62"/>
      <c r="T47" s="62"/>
      <c r="U47" s="62"/>
      <c r="V47" s="279"/>
      <c r="W47" s="279"/>
      <c r="X47" s="279"/>
      <c r="Y47" s="279"/>
      <c r="Z47" s="281"/>
      <c r="AA47" s="60"/>
      <c r="AB47" s="60"/>
      <c r="AC47" s="60"/>
      <c r="AD47" s="6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286"/>
      <c r="CF47" s="286"/>
    </row>
    <row r="48" spans="1:84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5"/>
      <c r="O48" s="76"/>
      <c r="P48" s="77"/>
      <c r="Q48" s="59"/>
      <c r="R48" s="62"/>
      <c r="S48" s="62"/>
      <c r="T48" s="62"/>
      <c r="U48" s="62"/>
      <c r="V48" s="279"/>
      <c r="W48" s="279"/>
      <c r="X48" s="279"/>
      <c r="Y48" s="279"/>
      <c r="Z48" s="281"/>
      <c r="AA48" s="60"/>
      <c r="AB48" s="60"/>
      <c r="AC48" s="60"/>
      <c r="AD48" s="6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286"/>
      <c r="CF48" s="286"/>
    </row>
    <row r="49" spans="1:84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114"/>
      <c r="L49" s="439" t="s">
        <v>140</v>
      </c>
      <c r="M49" s="439"/>
      <c r="N49" s="439"/>
      <c r="O49" s="439"/>
      <c r="P49" s="167">
        <f>IF(ISBLANK(L49),"ЗАПОВНІТЬ прізвище","")</f>
      </c>
      <c r="Q49" s="59"/>
      <c r="R49" s="62"/>
      <c r="S49" s="62"/>
      <c r="T49" s="62"/>
      <c r="U49" s="62"/>
      <c r="V49" s="279"/>
      <c r="W49" s="279"/>
      <c r="X49" s="279"/>
      <c r="Y49" s="279"/>
      <c r="Z49" s="281"/>
      <c r="AA49" s="60"/>
      <c r="AB49" s="60"/>
      <c r="AC49" s="60"/>
      <c r="AD49" s="6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286"/>
      <c r="CF49" s="286"/>
    </row>
    <row r="50" spans="1:22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112"/>
      <c r="L50" s="441" t="s">
        <v>94</v>
      </c>
      <c r="M50" s="441"/>
      <c r="N50" s="441"/>
      <c r="O50" s="441"/>
      <c r="P50" s="63"/>
      <c r="Q50" s="42"/>
      <c r="R50" s="43"/>
      <c r="S50" s="40"/>
      <c r="T50" s="40"/>
      <c r="U50" s="40"/>
      <c r="V50" s="275"/>
    </row>
    <row r="51" spans="1:22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118"/>
      <c r="L51" s="439" t="s">
        <v>141</v>
      </c>
      <c r="M51" s="439"/>
      <c r="N51" s="439"/>
      <c r="O51" s="439"/>
      <c r="P51" s="208">
        <f>IF(ISBLANK(L51),"ЗАПОВНІТЬ прізвище","")</f>
      </c>
      <c r="Q51" s="44"/>
      <c r="R51" s="45"/>
      <c r="S51" s="40"/>
      <c r="T51" s="40"/>
      <c r="U51" s="40"/>
      <c r="V51" s="275"/>
    </row>
    <row r="52" spans="1:22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113"/>
      <c r="L52" s="441" t="s">
        <v>95</v>
      </c>
      <c r="M52" s="441"/>
      <c r="N52" s="441"/>
      <c r="O52" s="441"/>
      <c r="P52" s="58"/>
      <c r="Q52" s="44"/>
      <c r="R52" s="45"/>
      <c r="S52" s="40"/>
      <c r="T52" s="40"/>
      <c r="U52" s="40"/>
      <c r="V52" s="275"/>
    </row>
    <row r="53" spans="1:22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10"/>
      <c r="L53" s="450" t="s">
        <v>142</v>
      </c>
      <c r="M53" s="450"/>
      <c r="N53" s="450"/>
      <c r="O53" s="450"/>
      <c r="P53" s="167">
        <f>IF(ISBLANK(L53),"ЗАПОВНІТЬ прізвище","")</f>
      </c>
      <c r="Q53" s="42"/>
      <c r="R53" s="43"/>
      <c r="S53" s="40"/>
      <c r="T53" s="40"/>
      <c r="U53" s="40"/>
      <c r="V53" s="275"/>
    </row>
    <row r="54" spans="1:22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115"/>
      <c r="L54" s="441" t="s">
        <v>95</v>
      </c>
      <c r="M54" s="441"/>
      <c r="N54" s="441"/>
      <c r="O54" s="441"/>
      <c r="P54" s="204"/>
      <c r="Q54" s="44"/>
      <c r="R54" s="45"/>
      <c r="S54" s="46"/>
      <c r="T54" s="45"/>
      <c r="U54" s="47"/>
      <c r="V54" s="275"/>
    </row>
    <row r="55" spans="1:84" ht="54.75" customHeight="1">
      <c r="A55" s="17"/>
      <c r="B55" s="334" t="s">
        <v>98</v>
      </c>
      <c r="C55" s="290"/>
      <c r="D55" s="333"/>
      <c r="E55" s="454" t="s">
        <v>143</v>
      </c>
      <c r="F55" s="454"/>
      <c r="G55" s="454"/>
      <c r="H55" s="131" t="s">
        <v>51</v>
      </c>
      <c r="I55" s="292" t="s">
        <v>144</v>
      </c>
      <c r="K55" s="193" t="s">
        <v>97</v>
      </c>
      <c r="L55" s="455" t="s">
        <v>145</v>
      </c>
      <c r="M55" s="455"/>
      <c r="N55" s="455"/>
      <c r="O55" s="456" t="s">
        <v>146</v>
      </c>
      <c r="P55" s="456"/>
      <c r="Q55" s="136"/>
      <c r="R55" s="194"/>
      <c r="S55" s="44"/>
      <c r="T55" s="45"/>
      <c r="U55" s="284"/>
      <c r="V55" s="282"/>
      <c r="W55" s="283"/>
      <c r="X55" s="275"/>
      <c r="Z55" s="264"/>
      <c r="AA55" s="264"/>
      <c r="CE55" s="48"/>
      <c r="CF55" s="48"/>
    </row>
    <row r="56" spans="1:84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Q56" s="13"/>
      <c r="R56" s="195"/>
      <c r="S56" s="42"/>
      <c r="T56" s="43"/>
      <c r="U56" s="275"/>
      <c r="V56" s="275"/>
      <c r="W56" s="275"/>
      <c r="X56" s="275"/>
      <c r="Z56" s="264"/>
      <c r="AA56" s="264"/>
      <c r="CE56" s="48"/>
      <c r="CF56" s="48"/>
    </row>
    <row r="57" spans="1:22" ht="18.75" customHeight="1">
      <c r="A57" s="17"/>
      <c r="Q57" s="44"/>
      <c r="R57" s="45"/>
      <c r="S57" s="40"/>
      <c r="T57" s="40"/>
      <c r="U57" s="40"/>
      <c r="V57" s="275"/>
    </row>
    <row r="58" spans="1:17" ht="22.5">
      <c r="A58" s="17"/>
      <c r="Q58" s="23"/>
    </row>
    <row r="59" ht="22.5">
      <c r="A59" s="17"/>
    </row>
    <row r="60" ht="22.5">
      <c r="A60" s="17"/>
    </row>
    <row r="61" ht="22.5">
      <c r="C61" s="21"/>
    </row>
    <row r="63" spans="1:84" s="24" customFormat="1" ht="42.75" customHeight="1">
      <c r="A63" s="1"/>
      <c r="B63" s="8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7"/>
      <c r="N63" s="11"/>
      <c r="O63" s="11"/>
      <c r="P63" s="11"/>
      <c r="V63" s="264"/>
      <c r="W63" s="264"/>
      <c r="X63" s="264"/>
      <c r="Y63" s="264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264"/>
      <c r="CF63" s="264"/>
    </row>
  </sheetData>
  <sheetProtection password="CF22" sheet="1" selectLockedCells="1"/>
  <mergeCells count="64"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C32:F32"/>
    <mergeCell ref="G32:L32"/>
    <mergeCell ref="C21:F21"/>
    <mergeCell ref="G21:L21"/>
    <mergeCell ref="G22:L22"/>
    <mergeCell ref="C23:L23"/>
    <mergeCell ref="C24:L24"/>
    <mergeCell ref="C25:L25"/>
    <mergeCell ref="C19:L19"/>
    <mergeCell ref="B12:F12"/>
    <mergeCell ref="G12:P12"/>
    <mergeCell ref="G13:H13"/>
    <mergeCell ref="G14:P14"/>
    <mergeCell ref="C20:L20"/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</mergeCells>
  <conditionalFormatting sqref="N4">
    <cfRule type="containsText" priority="30" dxfId="22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220" operator="containsText" text="Заповніть">
      <formula>NOT(ISERROR(SEARCH("Заповніть",Q34)))</formula>
    </cfRule>
  </conditionalFormatting>
  <conditionalFormatting sqref="Q14">
    <cfRule type="containsText" priority="26" dxfId="22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221" operator="equal" stopIfTrue="1">
      <formula>0</formula>
    </cfRule>
  </conditionalFormatting>
  <conditionalFormatting sqref="Q12">
    <cfRule type="containsText" priority="24" dxfId="22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22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220" operator="containsText" text="Заповніть">
      <formula>NOT(ISERROR(SEARCH("Заповніть",Q45)))</formula>
    </cfRule>
  </conditionalFormatting>
  <conditionalFormatting sqref="B50 B54">
    <cfRule type="containsText" priority="13" dxfId="220" operator="containsText" stopIfTrue="1" text="ЗАПОВНІТЬ">
      <formula>NOT(ISERROR(SEARCH("ЗАПОВНІТЬ",B50)))</formula>
    </cfRule>
  </conditionalFormatting>
  <conditionalFormatting sqref="O45:P48">
    <cfRule type="cellIs" priority="11" dxfId="221" operator="equal" stopIfTrue="1">
      <formula>0</formula>
    </cfRule>
  </conditionalFormatting>
  <conditionalFormatting sqref="O23:P24">
    <cfRule type="cellIs" priority="4" dxfId="221" operator="equal" stopIfTrue="1">
      <formula>0</formula>
    </cfRule>
  </conditionalFormatting>
  <conditionalFormatting sqref="O28:P29">
    <cfRule type="cellIs" priority="3" dxfId="221" operator="equal" stopIfTrue="1">
      <formula>0</formula>
    </cfRule>
  </conditionalFormatting>
  <conditionalFormatting sqref="P37">
    <cfRule type="cellIs" priority="2" dxfId="221" operator="equal" stopIfTrue="1">
      <formula>0</formula>
    </cfRule>
  </conditionalFormatting>
  <conditionalFormatting sqref="P44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19">
      <selection activeCell="M7" sqref="M7:P9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2.50390625" style="11" customWidth="1"/>
    <col min="5" max="5" width="11.50390625" style="11" customWidth="1"/>
    <col min="6" max="6" width="11.00390625" style="11" customWidth="1"/>
    <col min="7" max="8" width="13.625" style="11" customWidth="1"/>
    <col min="9" max="9" width="26.50390625" style="11" customWidth="1"/>
    <col min="10" max="10" width="14.625" style="11" customWidth="1"/>
    <col min="11" max="11" width="24.50390625" style="11" customWidth="1"/>
    <col min="12" max="12" width="15.625" style="11" customWidth="1"/>
    <col min="13" max="13" width="11.00390625" style="67" customWidth="1"/>
    <col min="14" max="14" width="21.50390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625" style="24" customWidth="1"/>
    <col min="19" max="21" width="15.625" style="24" customWidth="1"/>
    <col min="22" max="25" width="12.00390625" style="264" customWidth="1"/>
    <col min="26" max="82" width="12.00390625" style="48" customWidth="1"/>
    <col min="83" max="84" width="12.00390625" style="264" customWidth="1"/>
    <col min="85" max="16384" width="15.625" style="1" customWidth="1"/>
  </cols>
  <sheetData>
    <row r="1" spans="1:84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52"/>
      <c r="L1" s="444" t="s">
        <v>129</v>
      </c>
      <c r="M1" s="444"/>
      <c r="N1" s="444"/>
      <c r="O1" s="444"/>
      <c r="P1" s="444"/>
      <c r="Q1" s="53"/>
      <c r="R1" s="54"/>
      <c r="S1" s="54"/>
      <c r="T1" s="54"/>
      <c r="U1" s="54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</row>
    <row r="2" spans="1:84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53"/>
      <c r="R2" s="54"/>
      <c r="S2" s="54"/>
      <c r="T2" s="54"/>
      <c r="U2" s="5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</row>
    <row r="3" spans="1:84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25"/>
      <c r="R3" s="26"/>
      <c r="S3" s="26"/>
      <c r="T3" s="26"/>
      <c r="U3" s="26"/>
      <c r="V3" s="263"/>
      <c r="W3" s="263"/>
      <c r="X3" s="263"/>
      <c r="Y3" s="263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263"/>
      <c r="CF3" s="263"/>
    </row>
    <row r="4" spans="1:17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116</v>
      </c>
      <c r="J4" s="262" t="str">
        <f>'1 січ'!$J$4</f>
        <v>2020</v>
      </c>
      <c r="K4" s="135" t="s">
        <v>50</v>
      </c>
      <c r="N4" s="167">
        <f>IF(ISBLANK(I4),"ЗАПОВНІТЬ місяць та рік","")</f>
      </c>
      <c r="O4" s="3"/>
      <c r="P4" s="3"/>
      <c r="Q4" s="23"/>
    </row>
    <row r="5" spans="1:17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69"/>
      <c r="L5" s="7"/>
      <c r="M5" s="65"/>
      <c r="N5" s="8"/>
      <c r="O5" s="14"/>
      <c r="P5" s="14"/>
      <c r="Q5" s="23"/>
    </row>
    <row r="6" spans="1:22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8"/>
      <c r="L6" s="126"/>
      <c r="M6" s="385" t="s">
        <v>90</v>
      </c>
      <c r="N6" s="385"/>
      <c r="O6" s="385"/>
      <c r="P6" s="385"/>
      <c r="Q6" s="23"/>
      <c r="R6" s="27"/>
      <c r="S6" s="27"/>
      <c r="T6" s="27"/>
      <c r="U6" s="28"/>
      <c r="V6" s="266"/>
    </row>
    <row r="7" spans="1:22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129"/>
      <c r="L7" s="89"/>
      <c r="M7" s="395" t="s">
        <v>130</v>
      </c>
      <c r="N7" s="395"/>
      <c r="O7" s="395"/>
      <c r="P7" s="395"/>
      <c r="Q7" s="23"/>
      <c r="R7" s="27"/>
      <c r="S7" s="27"/>
      <c r="T7" s="27"/>
      <c r="U7" s="28"/>
      <c r="V7" s="266"/>
    </row>
    <row r="8" spans="1:22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9"/>
      <c r="L8" s="121"/>
      <c r="M8" s="395"/>
      <c r="N8" s="395"/>
      <c r="O8" s="395"/>
      <c r="P8" s="395"/>
      <c r="Q8" s="23"/>
      <c r="R8" s="29"/>
      <c r="S8" s="29"/>
      <c r="T8" s="29"/>
      <c r="U8" s="30"/>
      <c r="V8" s="268"/>
    </row>
    <row r="9" spans="1:22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9"/>
      <c r="L9" s="121"/>
      <c r="M9" s="395"/>
      <c r="N9" s="395"/>
      <c r="O9" s="395"/>
      <c r="P9" s="395"/>
      <c r="Q9" s="23"/>
      <c r="U9" s="30"/>
      <c r="V9" s="268"/>
    </row>
    <row r="10" spans="1:22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2"/>
      <c r="M10" s="66"/>
      <c r="N10" s="2"/>
      <c r="O10" s="2"/>
      <c r="P10" s="2"/>
      <c r="Q10" s="31"/>
      <c r="R10" s="30"/>
      <c r="S10" s="30"/>
      <c r="T10" s="30"/>
      <c r="U10" s="30"/>
      <c r="V10" s="268"/>
    </row>
    <row r="11" spans="1:22" ht="22.5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0"/>
      <c r="P11" s="371"/>
      <c r="Q11" s="201"/>
      <c r="R11" s="30"/>
      <c r="S11" s="30"/>
      <c r="T11" s="30"/>
      <c r="U11" s="30"/>
      <c r="V11" s="268"/>
    </row>
    <row r="12" spans="2:30" ht="24.75">
      <c r="B12" s="374" t="s">
        <v>83</v>
      </c>
      <c r="C12" s="375"/>
      <c r="D12" s="375"/>
      <c r="E12" s="375"/>
      <c r="F12" s="375"/>
      <c r="G12" s="468" t="str">
        <f>'3 бер'!H12</f>
        <v>КП "Водоканал" Мелітопольської міської ради Запорізької області</v>
      </c>
      <c r="H12" s="468"/>
      <c r="I12" s="468"/>
      <c r="J12" s="468"/>
      <c r="K12" s="468"/>
      <c r="L12" s="468"/>
      <c r="M12" s="468"/>
      <c r="N12" s="468"/>
      <c r="O12" s="468"/>
      <c r="P12" s="469"/>
      <c r="Q12" s="167">
        <f>IF(ISBLANK(G12),"ЗАПОВНІТЬ назву","")</f>
      </c>
      <c r="R12" s="57"/>
      <c r="S12" s="57"/>
      <c r="T12" s="57"/>
      <c r="U12" s="57"/>
      <c r="V12" s="269"/>
      <c r="W12" s="269"/>
      <c r="X12" s="269"/>
      <c r="Y12" s="269"/>
      <c r="Z12" s="269"/>
      <c r="AA12" s="269"/>
      <c r="AB12" s="269"/>
      <c r="AC12" s="269"/>
      <c r="AD12" s="269"/>
    </row>
    <row r="13" spans="2:30" ht="27">
      <c r="B13" s="150" t="s">
        <v>84</v>
      </c>
      <c r="C13" s="127"/>
      <c r="D13" s="127"/>
      <c r="E13" s="127"/>
      <c r="F13" s="127"/>
      <c r="G13" s="470" t="str">
        <f>'10 жов'!G13</f>
        <v>код 03327090</v>
      </c>
      <c r="H13" s="470"/>
      <c r="I13" s="330"/>
      <c r="J13" s="330"/>
      <c r="K13" s="330"/>
      <c r="L13" s="330"/>
      <c r="M13" s="330"/>
      <c r="N13" s="330"/>
      <c r="O13" s="330"/>
      <c r="P13" s="331"/>
      <c r="Q13" s="199"/>
      <c r="R13" s="57"/>
      <c r="S13" s="57"/>
      <c r="T13" s="57"/>
      <c r="U13" s="57"/>
      <c r="V13" s="269"/>
      <c r="W13" s="269"/>
      <c r="X13" s="269"/>
      <c r="Y13" s="269"/>
      <c r="Z13" s="269"/>
      <c r="AA13" s="269"/>
      <c r="AB13" s="269"/>
      <c r="AC13" s="269"/>
      <c r="AD13" s="269"/>
    </row>
    <row r="14" spans="1:84" s="15" customFormat="1" ht="24.75">
      <c r="A14" s="17"/>
      <c r="B14" s="376" t="s">
        <v>82</v>
      </c>
      <c r="C14" s="377"/>
      <c r="D14" s="377"/>
      <c r="E14" s="377"/>
      <c r="F14" s="377"/>
      <c r="G14" s="366" t="str">
        <f>'3 бер'!H14</f>
        <v>72312 Запорізька область, м. Мелітополь, вул.Покровська, будинок 100</v>
      </c>
      <c r="H14" s="366"/>
      <c r="I14" s="366"/>
      <c r="J14" s="366"/>
      <c r="K14" s="366"/>
      <c r="L14" s="366"/>
      <c r="M14" s="366"/>
      <c r="N14" s="366"/>
      <c r="O14" s="366"/>
      <c r="P14" s="367"/>
      <c r="Q14" s="167">
        <f>IF(ISBLANK(G14),"ЗАПОВНІТЬ адресу","")</f>
      </c>
      <c r="R14" s="33"/>
      <c r="S14" s="32"/>
      <c r="T14" s="32"/>
      <c r="U14" s="30"/>
      <c r="V14" s="268"/>
      <c r="W14" s="264"/>
      <c r="X14" s="264"/>
      <c r="Y14" s="264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273"/>
      <c r="CF14" s="273"/>
    </row>
    <row r="15" spans="1:30" ht="39" customHeight="1" thickBot="1">
      <c r="A15" s="20"/>
      <c r="B15" s="151" t="s">
        <v>69</v>
      </c>
      <c r="C15" s="124"/>
      <c r="D15" s="124"/>
      <c r="E15" s="124"/>
      <c r="F15" s="124"/>
      <c r="G15" s="459" t="s">
        <v>70</v>
      </c>
      <c r="H15" s="459"/>
      <c r="I15" s="459"/>
      <c r="J15" s="459"/>
      <c r="K15" s="459"/>
      <c r="L15" s="459"/>
      <c r="M15" s="459"/>
      <c r="N15" s="459"/>
      <c r="O15" s="459"/>
      <c r="P15" s="460"/>
      <c r="Q15" s="200"/>
      <c r="R15" s="35"/>
      <c r="S15" s="35"/>
      <c r="T15" s="35"/>
      <c r="U15" s="36"/>
      <c r="V15" s="272"/>
      <c r="W15" s="273"/>
      <c r="X15" s="273"/>
      <c r="Y15" s="273"/>
      <c r="Z15" s="49"/>
      <c r="AA15" s="49"/>
      <c r="AB15" s="49"/>
      <c r="AC15" s="49"/>
      <c r="AD15" s="49"/>
    </row>
    <row r="16" spans="1:84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38"/>
      <c r="R16" s="39"/>
      <c r="S16" s="39"/>
      <c r="T16" s="39"/>
      <c r="U16" s="40"/>
      <c r="V16" s="275"/>
      <c r="W16" s="275"/>
      <c r="X16" s="275"/>
      <c r="Y16" s="275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275"/>
      <c r="CF16" s="275"/>
    </row>
    <row r="17" spans="2:84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2"/>
      <c r="M17" s="183"/>
      <c r="N17" s="184"/>
      <c r="O17" s="185"/>
      <c r="P17" s="185"/>
      <c r="Q17" s="71"/>
      <c r="R17" s="71"/>
      <c r="S17" s="71"/>
      <c r="T17" s="71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</row>
    <row r="18" spans="1:84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3"/>
      <c r="L18" s="404"/>
      <c r="M18" s="175" t="s">
        <v>25</v>
      </c>
      <c r="N18" s="175" t="s">
        <v>42</v>
      </c>
      <c r="O18" s="176" t="s">
        <v>8</v>
      </c>
      <c r="P18" s="177" t="s">
        <v>59</v>
      </c>
      <c r="Q18" s="99"/>
      <c r="R18" s="100"/>
      <c r="S18" s="100"/>
      <c r="T18" s="100"/>
      <c r="U18" s="100"/>
      <c r="V18" s="101"/>
      <c r="W18" s="101"/>
      <c r="X18" s="101"/>
      <c r="Y18" s="101"/>
      <c r="Z18" s="276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1:84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6"/>
      <c r="L19" s="407"/>
      <c r="M19" s="91" t="s">
        <v>2</v>
      </c>
      <c r="N19" s="91" t="s">
        <v>24</v>
      </c>
      <c r="O19" s="152">
        <v>1</v>
      </c>
      <c r="P19" s="153" t="s">
        <v>9</v>
      </c>
      <c r="Q19" s="93"/>
      <c r="R19" s="94"/>
      <c r="S19" s="94"/>
      <c r="T19" s="94"/>
      <c r="U19" s="94"/>
      <c r="V19" s="95"/>
      <c r="W19" s="95"/>
      <c r="X19" s="95"/>
      <c r="Y19" s="95"/>
      <c r="Z19" s="277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</row>
    <row r="20" spans="1:84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09"/>
      <c r="L20" s="410"/>
      <c r="M20" s="154" t="s">
        <v>26</v>
      </c>
      <c r="N20" s="78" t="s">
        <v>87</v>
      </c>
      <c r="O20" s="335">
        <f>O21+O22</f>
        <v>590</v>
      </c>
      <c r="P20" s="336">
        <f>P21+P22</f>
        <v>7638</v>
      </c>
      <c r="Q20" s="41"/>
      <c r="R20" s="37"/>
      <c r="S20" s="37"/>
      <c r="T20" s="37"/>
      <c r="U20" s="37"/>
      <c r="V20" s="273"/>
      <c r="W20" s="273"/>
      <c r="X20" s="273"/>
      <c r="Y20" s="273"/>
      <c r="Z20" s="27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273"/>
      <c r="CF20" s="273"/>
    </row>
    <row r="21" spans="1:84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0"/>
      <c r="L21" s="401"/>
      <c r="M21" s="155" t="s">
        <v>71</v>
      </c>
      <c r="N21" s="79" t="s">
        <v>87</v>
      </c>
      <c r="O21" s="337">
        <v>0</v>
      </c>
      <c r="P21" s="360">
        <f>O21+'10 жов'!P21</f>
        <v>0</v>
      </c>
      <c r="Q21" s="41"/>
      <c r="R21" s="37"/>
      <c r="S21" s="37"/>
      <c r="T21" s="37"/>
      <c r="U21" s="37"/>
      <c r="V21" s="273"/>
      <c r="W21" s="273"/>
      <c r="X21" s="273"/>
      <c r="Y21" s="273"/>
      <c r="Z21" s="27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273"/>
      <c r="CF21" s="273"/>
    </row>
    <row r="22" spans="1:84" s="15" customFormat="1" ht="30" customHeight="1">
      <c r="A22" s="98"/>
      <c r="B22" s="104" t="s">
        <v>18</v>
      </c>
      <c r="C22" s="85"/>
      <c r="D22" s="84"/>
      <c r="E22" s="84"/>
      <c r="F22" s="84"/>
      <c r="G22" s="400" t="s">
        <v>65</v>
      </c>
      <c r="H22" s="400"/>
      <c r="I22" s="400"/>
      <c r="J22" s="400"/>
      <c r="K22" s="400"/>
      <c r="L22" s="401"/>
      <c r="M22" s="155" t="s">
        <v>72</v>
      </c>
      <c r="N22" s="79" t="s">
        <v>87</v>
      </c>
      <c r="O22" s="337">
        <v>590</v>
      </c>
      <c r="P22" s="360">
        <f>O22+'10 жов'!P22</f>
        <v>7638</v>
      </c>
      <c r="Q22" s="41"/>
      <c r="R22" s="37"/>
      <c r="S22" s="37"/>
      <c r="T22" s="37"/>
      <c r="U22" s="37"/>
      <c r="V22" s="273"/>
      <c r="W22" s="273"/>
      <c r="X22" s="273"/>
      <c r="Y22" s="273"/>
      <c r="Z22" s="27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273"/>
      <c r="CF22" s="273"/>
    </row>
    <row r="23" spans="1:84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0"/>
      <c r="L23" s="401"/>
      <c r="M23" s="155" t="s">
        <v>27</v>
      </c>
      <c r="N23" s="156" t="s">
        <v>45</v>
      </c>
      <c r="O23" s="338">
        <v>1.19041</v>
      </c>
      <c r="P23" s="339">
        <v>1.20811</v>
      </c>
      <c r="Q23" s="41"/>
      <c r="R23" s="37"/>
      <c r="S23" s="37"/>
      <c r="T23" s="37"/>
      <c r="U23" s="37"/>
      <c r="V23" s="273"/>
      <c r="W23" s="273"/>
      <c r="X23" s="273"/>
      <c r="Y23" s="273"/>
      <c r="Z23" s="27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273"/>
      <c r="CF23" s="273"/>
    </row>
    <row r="24" spans="1:84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2"/>
      <c r="L24" s="413"/>
      <c r="M24" s="157" t="s">
        <v>28</v>
      </c>
      <c r="N24" s="158" t="s">
        <v>45</v>
      </c>
      <c r="O24" s="343">
        <v>1.30015</v>
      </c>
      <c r="P24" s="344">
        <v>1.30015</v>
      </c>
      <c r="Q24" s="41"/>
      <c r="R24" s="37"/>
      <c r="S24" s="37"/>
      <c r="T24" s="37"/>
      <c r="U24" s="37"/>
      <c r="V24" s="273"/>
      <c r="W24" s="273"/>
      <c r="X24" s="273"/>
      <c r="Y24" s="273"/>
      <c r="Z24" s="27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273"/>
      <c r="CF24" s="273"/>
    </row>
    <row r="25" spans="1:84" s="15" customFormat="1" ht="30" customHeight="1">
      <c r="A25" s="98"/>
      <c r="B25" s="104" t="s">
        <v>5</v>
      </c>
      <c r="C25" s="414" t="s">
        <v>102</v>
      </c>
      <c r="D25" s="415"/>
      <c r="E25" s="415"/>
      <c r="F25" s="415"/>
      <c r="G25" s="415"/>
      <c r="H25" s="415"/>
      <c r="I25" s="415"/>
      <c r="J25" s="415"/>
      <c r="K25" s="415"/>
      <c r="L25" s="416"/>
      <c r="M25" s="159" t="s">
        <v>29</v>
      </c>
      <c r="N25" s="358" t="s">
        <v>87</v>
      </c>
      <c r="O25" s="359">
        <f>O26+O27</f>
        <v>271</v>
      </c>
      <c r="P25" s="360">
        <f>P26+P27</f>
        <v>2849</v>
      </c>
      <c r="Q25" s="41"/>
      <c r="R25" s="37"/>
      <c r="S25" s="37"/>
      <c r="T25" s="37"/>
      <c r="U25" s="37"/>
      <c r="V25" s="273"/>
      <c r="W25" s="273"/>
      <c r="X25" s="273"/>
      <c r="Y25" s="273"/>
      <c r="Z25" s="27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273"/>
      <c r="CF25" s="273"/>
    </row>
    <row r="26" spans="1:84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0"/>
      <c r="L26" s="401"/>
      <c r="M26" s="155" t="s">
        <v>73</v>
      </c>
      <c r="N26" s="79" t="s">
        <v>87</v>
      </c>
      <c r="O26" s="342">
        <v>151</v>
      </c>
      <c r="P26" s="360">
        <f>O26+'10 жов'!P26</f>
        <v>1532</v>
      </c>
      <c r="Q26" s="41"/>
      <c r="R26" s="37"/>
      <c r="S26" s="37"/>
      <c r="T26" s="37"/>
      <c r="U26" s="37"/>
      <c r="V26" s="273"/>
      <c r="W26" s="273"/>
      <c r="X26" s="273"/>
      <c r="Y26" s="273"/>
      <c r="Z26" s="27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273"/>
      <c r="CF26" s="273"/>
    </row>
    <row r="27" spans="1:84" s="15" customFormat="1" ht="30" customHeight="1">
      <c r="A27" s="98"/>
      <c r="B27" s="105" t="s">
        <v>54</v>
      </c>
      <c r="C27" s="85"/>
      <c r="D27" s="84"/>
      <c r="E27" s="84"/>
      <c r="F27" s="84"/>
      <c r="G27" s="400" t="s">
        <v>65</v>
      </c>
      <c r="H27" s="400"/>
      <c r="I27" s="400"/>
      <c r="J27" s="400"/>
      <c r="K27" s="400"/>
      <c r="L27" s="401"/>
      <c r="M27" s="155" t="s">
        <v>74</v>
      </c>
      <c r="N27" s="79" t="s">
        <v>87</v>
      </c>
      <c r="O27" s="342">
        <v>120</v>
      </c>
      <c r="P27" s="360">
        <f>O27+'10 жов'!P27</f>
        <v>1317</v>
      </c>
      <c r="Q27" s="41"/>
      <c r="R27" s="37"/>
      <c r="S27" s="37"/>
      <c r="T27" s="37"/>
      <c r="U27" s="37"/>
      <c r="V27" s="273"/>
      <c r="W27" s="273"/>
      <c r="X27" s="273"/>
      <c r="Y27" s="273"/>
      <c r="Z27" s="27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273"/>
      <c r="CF27" s="273"/>
    </row>
    <row r="28" spans="1:84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0"/>
      <c r="L28" s="401"/>
      <c r="M28" s="155" t="s">
        <v>30</v>
      </c>
      <c r="N28" s="156" t="s">
        <v>45</v>
      </c>
      <c r="O28" s="338">
        <v>0.82601</v>
      </c>
      <c r="P28" s="339">
        <v>0.81012</v>
      </c>
      <c r="Q28" s="62"/>
      <c r="R28" s="62"/>
      <c r="S28" s="62"/>
      <c r="T28" s="62"/>
      <c r="U28" s="62"/>
      <c r="V28" s="279"/>
      <c r="W28" s="279"/>
      <c r="X28" s="279"/>
      <c r="Y28" s="279"/>
      <c r="Z28" s="28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279"/>
      <c r="CF28" s="279"/>
    </row>
    <row r="29" spans="1:84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2"/>
      <c r="L29" s="413"/>
      <c r="M29" s="157" t="s">
        <v>31</v>
      </c>
      <c r="N29" s="158" t="s">
        <v>45</v>
      </c>
      <c r="O29" s="343">
        <v>0.85773</v>
      </c>
      <c r="P29" s="343">
        <v>0.85773</v>
      </c>
      <c r="Q29" s="41"/>
      <c r="R29" s="37"/>
      <c r="S29" s="37"/>
      <c r="T29" s="37"/>
      <c r="U29" s="37"/>
      <c r="V29" s="273"/>
      <c r="W29" s="273"/>
      <c r="X29" s="273"/>
      <c r="Y29" s="273"/>
      <c r="Z29" s="27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273"/>
      <c r="CF29" s="273"/>
    </row>
    <row r="30" spans="1:84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8"/>
      <c r="L30" s="419"/>
      <c r="M30" s="159" t="s">
        <v>32</v>
      </c>
      <c r="N30" s="160" t="s">
        <v>86</v>
      </c>
      <c r="O30" s="359">
        <f>'10 жов'!O36</f>
        <v>-1474</v>
      </c>
      <c r="P30" s="360">
        <f>'1 січ'!O30</f>
        <v>-2146</v>
      </c>
      <c r="Q30" s="41"/>
      <c r="R30" s="37"/>
      <c r="S30" s="37"/>
      <c r="T30" s="37"/>
      <c r="U30" s="37"/>
      <c r="V30" s="273"/>
      <c r="W30" s="273"/>
      <c r="X30" s="273"/>
      <c r="Y30" s="273"/>
      <c r="Z30" s="27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273"/>
      <c r="CF30" s="273"/>
    </row>
    <row r="31" spans="1:84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1"/>
      <c r="L31" s="422"/>
      <c r="M31" s="155" t="s">
        <v>33</v>
      </c>
      <c r="N31" s="156" t="s">
        <v>86</v>
      </c>
      <c r="O31" s="345">
        <f>O32+O33</f>
        <v>2029</v>
      </c>
      <c r="P31" s="341">
        <f>P32+P33</f>
        <v>22875</v>
      </c>
      <c r="Q31" s="41"/>
      <c r="R31" s="37"/>
      <c r="S31" s="37"/>
      <c r="T31" s="37"/>
      <c r="U31" s="37"/>
      <c r="V31" s="273"/>
      <c r="W31" s="273"/>
      <c r="X31" s="273"/>
      <c r="Y31" s="273"/>
      <c r="Z31" s="27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273"/>
      <c r="CF31" s="273"/>
    </row>
    <row r="32" spans="1:84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0"/>
      <c r="L32" s="401"/>
      <c r="M32" s="155" t="s">
        <v>75</v>
      </c>
      <c r="N32" s="156" t="s">
        <v>86</v>
      </c>
      <c r="O32" s="346">
        <v>277</v>
      </c>
      <c r="P32" s="360">
        <f>O32+'10 жов'!P32</f>
        <v>2520</v>
      </c>
      <c r="Q32" s="62"/>
      <c r="R32" s="62"/>
      <c r="S32" s="62"/>
      <c r="T32" s="62"/>
      <c r="U32" s="62"/>
      <c r="V32" s="279"/>
      <c r="W32" s="279"/>
      <c r="X32" s="279"/>
      <c r="Y32" s="279"/>
      <c r="Z32" s="28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279"/>
      <c r="CF32" s="279"/>
    </row>
    <row r="33" spans="1:84" s="61" customFormat="1" ht="30" customHeight="1">
      <c r="A33" s="106"/>
      <c r="B33" s="105" t="s">
        <v>56</v>
      </c>
      <c r="C33" s="85"/>
      <c r="D33" s="84"/>
      <c r="E33" s="84"/>
      <c r="F33" s="84"/>
      <c r="G33" s="400" t="s">
        <v>65</v>
      </c>
      <c r="H33" s="400"/>
      <c r="I33" s="400"/>
      <c r="J33" s="400"/>
      <c r="K33" s="400"/>
      <c r="L33" s="401"/>
      <c r="M33" s="155" t="s">
        <v>76</v>
      </c>
      <c r="N33" s="156" t="s">
        <v>86</v>
      </c>
      <c r="O33" s="346">
        <v>1752</v>
      </c>
      <c r="P33" s="360">
        <f>O33+'10 жов'!P33</f>
        <v>20355</v>
      </c>
      <c r="Q33" s="62"/>
      <c r="R33" s="62"/>
      <c r="S33" s="62"/>
      <c r="T33" s="62"/>
      <c r="U33" s="62"/>
      <c r="V33" s="279"/>
      <c r="W33" s="279"/>
      <c r="X33" s="279"/>
      <c r="Y33" s="279"/>
      <c r="Z33" s="28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279"/>
      <c r="CF33" s="279"/>
    </row>
    <row r="34" spans="1:30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1"/>
      <c r="L34" s="422"/>
      <c r="M34" s="155" t="s">
        <v>34</v>
      </c>
      <c r="N34" s="156" t="s">
        <v>86</v>
      </c>
      <c r="O34" s="346">
        <v>1958</v>
      </c>
      <c r="P34" s="360">
        <f>O34+'10 жов'!P34</f>
        <v>22132</v>
      </c>
      <c r="Q34" s="167">
        <f>IF(OR(ISBLANK(O21:P24),ISBLANK(O26:P29),ISBLANK(O32:O35),ISBLANK(O44:P44),ISBLANK(O37:P38),ISBLANK(P26:P28),ISBLANK(O40:P41),ISBLANK(P32:P35)),"Заповніть ВСІ комірки","")</f>
      </c>
      <c r="R34" s="37"/>
      <c r="S34" s="37"/>
      <c r="T34" s="37"/>
      <c r="U34" s="37"/>
      <c r="V34" s="273"/>
      <c r="W34" s="273"/>
      <c r="X34" s="273"/>
      <c r="Y34" s="273"/>
      <c r="Z34" s="278"/>
      <c r="AA34" s="49"/>
      <c r="AB34" s="49"/>
      <c r="AC34" s="49"/>
      <c r="AD34" s="49"/>
    </row>
    <row r="35" spans="1:30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4"/>
      <c r="L35" s="425"/>
      <c r="M35" s="155" t="s">
        <v>77</v>
      </c>
      <c r="N35" s="156" t="s">
        <v>86</v>
      </c>
      <c r="O35" s="347">
        <v>0</v>
      </c>
      <c r="P35" s="360">
        <f>O35+'10 жов'!P35</f>
        <v>0</v>
      </c>
      <c r="Q35" s="22"/>
      <c r="S35" s="97"/>
      <c r="T35" s="37"/>
      <c r="U35" s="37"/>
      <c r="V35" s="273"/>
      <c r="W35" s="273"/>
      <c r="X35" s="273"/>
      <c r="Y35" s="273"/>
      <c r="Z35" s="278"/>
      <c r="AA35" s="49"/>
      <c r="AB35" s="49"/>
      <c r="AC35" s="49"/>
      <c r="AD35" s="49"/>
    </row>
    <row r="36" spans="1:30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1"/>
      <c r="L36" s="422"/>
      <c r="M36" s="155" t="s">
        <v>35</v>
      </c>
      <c r="N36" s="156" t="s">
        <v>86</v>
      </c>
      <c r="O36" s="345">
        <f>O30+O31-O34</f>
        <v>-1403</v>
      </c>
      <c r="P36" s="341">
        <f>P30+P31-P34</f>
        <v>-1403</v>
      </c>
      <c r="Q36" s="22"/>
      <c r="S36" s="97"/>
      <c r="T36" s="37"/>
      <c r="U36" s="37"/>
      <c r="V36" s="273"/>
      <c r="W36" s="273"/>
      <c r="X36" s="273"/>
      <c r="Y36" s="273"/>
      <c r="Z36" s="278"/>
      <c r="AA36" s="49"/>
      <c r="AB36" s="49"/>
      <c r="AC36" s="49"/>
      <c r="AD36" s="49"/>
    </row>
    <row r="37" spans="1:30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7"/>
      <c r="L37" s="428"/>
      <c r="M37" s="157" t="s">
        <v>78</v>
      </c>
      <c r="N37" s="158" t="s">
        <v>86</v>
      </c>
      <c r="O37" s="352">
        <v>0</v>
      </c>
      <c r="P37" s="364">
        <v>0</v>
      </c>
      <c r="Q37" s="22"/>
      <c r="S37" s="97"/>
      <c r="T37" s="37"/>
      <c r="U37" s="37"/>
      <c r="V37" s="273"/>
      <c r="W37" s="273"/>
      <c r="X37" s="273"/>
      <c r="Y37" s="273"/>
      <c r="Z37" s="278"/>
      <c r="AA37" s="49"/>
      <c r="AB37" s="49"/>
      <c r="AC37" s="49"/>
      <c r="AD37" s="49"/>
    </row>
    <row r="38" spans="1:30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5"/>
      <c r="L38" s="416"/>
      <c r="M38" s="159" t="s">
        <v>36</v>
      </c>
      <c r="N38" s="260" t="s">
        <v>88</v>
      </c>
      <c r="O38" s="337">
        <v>297</v>
      </c>
      <c r="P38" s="360">
        <f>O38+'10 жов'!P38</f>
        <v>4067</v>
      </c>
      <c r="Q38" s="22"/>
      <c r="S38" s="97"/>
      <c r="T38" s="37"/>
      <c r="U38" s="37"/>
      <c r="V38" s="273"/>
      <c r="W38" s="273"/>
      <c r="X38" s="273"/>
      <c r="Y38" s="273"/>
      <c r="Z38" s="278"/>
      <c r="AA38" s="49"/>
      <c r="AB38" s="49"/>
      <c r="AC38" s="49"/>
      <c r="AD38" s="49"/>
    </row>
    <row r="39" spans="1:30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1"/>
      <c r="L39" s="422"/>
      <c r="M39" s="155" t="s">
        <v>37</v>
      </c>
      <c r="N39" s="156" t="s">
        <v>86</v>
      </c>
      <c r="O39" s="340">
        <f>'10 жов'!O42</f>
        <v>27</v>
      </c>
      <c r="P39" s="341">
        <f>'1 січ'!O39</f>
        <v>24</v>
      </c>
      <c r="Q39" s="22"/>
      <c r="S39" s="97"/>
      <c r="T39" s="37"/>
      <c r="U39" s="37"/>
      <c r="V39" s="273"/>
      <c r="W39" s="273"/>
      <c r="X39" s="273"/>
      <c r="Y39" s="273"/>
      <c r="Z39" s="278"/>
      <c r="AA39" s="49"/>
      <c r="AB39" s="49"/>
      <c r="AC39" s="49"/>
      <c r="AD39" s="49"/>
    </row>
    <row r="40" spans="1:30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1"/>
      <c r="L40" s="422"/>
      <c r="M40" s="155" t="s">
        <v>38</v>
      </c>
      <c r="N40" s="156" t="s">
        <v>86</v>
      </c>
      <c r="O40" s="342">
        <v>18</v>
      </c>
      <c r="P40" s="360">
        <f>O40+'10 жов'!P40</f>
        <v>252</v>
      </c>
      <c r="Q40" s="22"/>
      <c r="S40" s="97"/>
      <c r="T40" s="37"/>
      <c r="U40" s="37"/>
      <c r="V40" s="273"/>
      <c r="W40" s="273"/>
      <c r="X40" s="273"/>
      <c r="Y40" s="273"/>
      <c r="Z40" s="278"/>
      <c r="AA40" s="49"/>
      <c r="AB40" s="49"/>
      <c r="AC40" s="49"/>
      <c r="AD40" s="49"/>
    </row>
    <row r="41" spans="1:30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1"/>
      <c r="L41" s="422"/>
      <c r="M41" s="155" t="s">
        <v>39</v>
      </c>
      <c r="N41" s="156" t="s">
        <v>86</v>
      </c>
      <c r="O41" s="348">
        <v>26</v>
      </c>
      <c r="P41" s="360">
        <f>O41+'10 жов'!P41</f>
        <v>257</v>
      </c>
      <c r="Q41" s="22"/>
      <c r="S41" s="97"/>
      <c r="T41" s="37"/>
      <c r="U41" s="37"/>
      <c r="V41" s="273"/>
      <c r="W41" s="273"/>
      <c r="X41" s="273"/>
      <c r="Y41" s="273"/>
      <c r="Z41" s="278"/>
      <c r="AA41" s="49"/>
      <c r="AB41" s="49"/>
      <c r="AC41" s="49"/>
      <c r="AD41" s="49"/>
    </row>
    <row r="42" spans="1:30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1"/>
      <c r="L42" s="432"/>
      <c r="M42" s="157" t="s">
        <v>100</v>
      </c>
      <c r="N42" s="158" t="s">
        <v>86</v>
      </c>
      <c r="O42" s="357">
        <f>O39+O40-O41</f>
        <v>19</v>
      </c>
      <c r="P42" s="351">
        <f>P39+P40-P41</f>
        <v>19</v>
      </c>
      <c r="Q42" s="22"/>
      <c r="S42" s="97"/>
      <c r="T42" s="37"/>
      <c r="U42" s="37"/>
      <c r="V42" s="273"/>
      <c r="W42" s="273"/>
      <c r="X42" s="273"/>
      <c r="Y42" s="273"/>
      <c r="Z42" s="278"/>
      <c r="AA42" s="49"/>
      <c r="AB42" s="49"/>
      <c r="AC42" s="49"/>
      <c r="AD42" s="49"/>
    </row>
    <row r="43" spans="1:30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4"/>
      <c r="L43" s="435"/>
      <c r="M43" s="159" t="s">
        <v>40</v>
      </c>
      <c r="N43" s="160" t="s">
        <v>86</v>
      </c>
      <c r="O43" s="354">
        <f>O36+O42</f>
        <v>-1384</v>
      </c>
      <c r="P43" s="355">
        <f>P36+P42</f>
        <v>-1384</v>
      </c>
      <c r="Q43" s="22"/>
      <c r="S43" s="97"/>
      <c r="T43" s="37"/>
      <c r="U43" s="37"/>
      <c r="V43" s="273"/>
      <c r="W43" s="273"/>
      <c r="X43" s="273"/>
      <c r="Y43" s="273"/>
      <c r="Z43" s="278"/>
      <c r="AA43" s="49"/>
      <c r="AB43" s="49"/>
      <c r="AC43" s="49"/>
      <c r="AD43" s="49"/>
    </row>
    <row r="44" spans="1:30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7"/>
      <c r="L44" s="438"/>
      <c r="M44" s="161" t="s">
        <v>41</v>
      </c>
      <c r="N44" s="162" t="s">
        <v>86</v>
      </c>
      <c r="O44" s="350">
        <v>0</v>
      </c>
      <c r="P44" s="363">
        <v>0</v>
      </c>
      <c r="Q44" s="22"/>
      <c r="S44" s="97"/>
      <c r="T44" s="37"/>
      <c r="U44" s="37"/>
      <c r="V44" s="273"/>
      <c r="W44" s="273"/>
      <c r="X44" s="273"/>
      <c r="Y44" s="273"/>
      <c r="Z44" s="278"/>
      <c r="AA44" s="49"/>
      <c r="AB44" s="49"/>
      <c r="AC44" s="49"/>
      <c r="AD44" s="49"/>
    </row>
    <row r="45" spans="1:84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6"/>
      <c r="P45" s="77"/>
      <c r="Q45" s="167"/>
      <c r="R45" s="62"/>
      <c r="S45" s="62"/>
      <c r="T45" s="62"/>
      <c r="U45" s="62"/>
      <c r="V45" s="279"/>
      <c r="W45" s="279"/>
      <c r="X45" s="279"/>
      <c r="Y45" s="279"/>
      <c r="Z45" s="280"/>
      <c r="AA45" s="60"/>
      <c r="AB45" s="60"/>
      <c r="AC45" s="60"/>
      <c r="AD45" s="6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286"/>
      <c r="CF45" s="286"/>
    </row>
    <row r="46" spans="1:84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5"/>
      <c r="O46" s="76"/>
      <c r="P46" s="77"/>
      <c r="Q46" s="59"/>
      <c r="R46" s="62"/>
      <c r="S46" s="62"/>
      <c r="T46" s="62"/>
      <c r="U46" s="62"/>
      <c r="V46" s="279"/>
      <c r="W46" s="279"/>
      <c r="X46" s="279"/>
      <c r="Y46" s="279"/>
      <c r="Z46" s="281"/>
      <c r="AA46" s="60"/>
      <c r="AB46" s="60"/>
      <c r="AC46" s="60"/>
      <c r="AD46" s="6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286"/>
      <c r="CF46" s="286"/>
    </row>
    <row r="47" spans="1:84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5"/>
      <c r="O47" s="76"/>
      <c r="P47" s="77"/>
      <c r="Q47" s="59"/>
      <c r="R47" s="62"/>
      <c r="S47" s="62"/>
      <c r="T47" s="62"/>
      <c r="U47" s="62"/>
      <c r="V47" s="279"/>
      <c r="W47" s="279"/>
      <c r="X47" s="279"/>
      <c r="Y47" s="279"/>
      <c r="Z47" s="281"/>
      <c r="AA47" s="60"/>
      <c r="AB47" s="60"/>
      <c r="AC47" s="60"/>
      <c r="AD47" s="6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286"/>
      <c r="CF47" s="286"/>
    </row>
    <row r="48" spans="1:84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5"/>
      <c r="O48" s="76"/>
      <c r="P48" s="77"/>
      <c r="Q48" s="59"/>
      <c r="R48" s="62"/>
      <c r="S48" s="62"/>
      <c r="T48" s="62"/>
      <c r="U48" s="62"/>
      <c r="V48" s="279"/>
      <c r="W48" s="279"/>
      <c r="X48" s="279"/>
      <c r="Y48" s="279"/>
      <c r="Z48" s="281"/>
      <c r="AA48" s="60"/>
      <c r="AB48" s="60"/>
      <c r="AC48" s="60"/>
      <c r="AD48" s="6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286"/>
      <c r="CF48" s="286"/>
    </row>
    <row r="49" spans="1:84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114"/>
      <c r="L49" s="439" t="s">
        <v>140</v>
      </c>
      <c r="M49" s="439"/>
      <c r="N49" s="439"/>
      <c r="O49" s="439"/>
      <c r="P49" s="167">
        <f>IF(ISBLANK(L49),"ЗАПОВНІТЬ прізвище","")</f>
      </c>
      <c r="Q49" s="59"/>
      <c r="R49" s="62"/>
      <c r="S49" s="62"/>
      <c r="T49" s="62"/>
      <c r="U49" s="62"/>
      <c r="V49" s="279"/>
      <c r="W49" s="279"/>
      <c r="X49" s="279"/>
      <c r="Y49" s="279"/>
      <c r="Z49" s="281"/>
      <c r="AA49" s="60"/>
      <c r="AB49" s="60"/>
      <c r="AC49" s="60"/>
      <c r="AD49" s="6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286"/>
      <c r="CF49" s="286"/>
    </row>
    <row r="50" spans="1:22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112"/>
      <c r="L50" s="441" t="s">
        <v>94</v>
      </c>
      <c r="M50" s="441"/>
      <c r="N50" s="441"/>
      <c r="O50" s="441"/>
      <c r="P50" s="63"/>
      <c r="Q50" s="42"/>
      <c r="R50" s="43"/>
      <c r="S50" s="40"/>
      <c r="T50" s="40"/>
      <c r="U50" s="40"/>
      <c r="V50" s="275"/>
    </row>
    <row r="51" spans="1:22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118"/>
      <c r="L51" s="439" t="s">
        <v>141</v>
      </c>
      <c r="M51" s="439"/>
      <c r="N51" s="439"/>
      <c r="O51" s="439"/>
      <c r="P51" s="208">
        <f>IF(ISBLANK(L51),"ЗАПОВНІТЬ прізвище","")</f>
      </c>
      <c r="Q51" s="44"/>
      <c r="R51" s="45"/>
      <c r="S51" s="40"/>
      <c r="T51" s="40"/>
      <c r="U51" s="40"/>
      <c r="V51" s="275"/>
    </row>
    <row r="52" spans="1:22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113"/>
      <c r="L52" s="441" t="s">
        <v>95</v>
      </c>
      <c r="M52" s="441"/>
      <c r="N52" s="441"/>
      <c r="O52" s="441"/>
      <c r="P52" s="58"/>
      <c r="Q52" s="44"/>
      <c r="R52" s="45"/>
      <c r="S52" s="40"/>
      <c r="T52" s="40"/>
      <c r="U52" s="40"/>
      <c r="V52" s="275"/>
    </row>
    <row r="53" spans="1:22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10"/>
      <c r="L53" s="450" t="s">
        <v>142</v>
      </c>
      <c r="M53" s="450"/>
      <c r="N53" s="450"/>
      <c r="O53" s="450"/>
      <c r="P53" s="167">
        <f>IF(ISBLANK(L53),"ЗАПОВНІТЬ прізвище","")</f>
      </c>
      <c r="Q53" s="42"/>
      <c r="R53" s="43"/>
      <c r="S53" s="40"/>
      <c r="T53" s="40"/>
      <c r="U53" s="40"/>
      <c r="V53" s="275"/>
    </row>
    <row r="54" spans="1:22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115"/>
      <c r="L54" s="441" t="s">
        <v>95</v>
      </c>
      <c r="M54" s="441"/>
      <c r="N54" s="441"/>
      <c r="O54" s="441"/>
      <c r="P54" s="204"/>
      <c r="Q54" s="44"/>
      <c r="R54" s="45"/>
      <c r="S54" s="46"/>
      <c r="T54" s="45"/>
      <c r="U54" s="47"/>
      <c r="V54" s="275"/>
    </row>
    <row r="55" spans="1:84" ht="54.75" customHeight="1">
      <c r="A55" s="17"/>
      <c r="B55" s="334" t="s">
        <v>98</v>
      </c>
      <c r="C55" s="290"/>
      <c r="D55" s="333"/>
      <c r="E55" s="454" t="s">
        <v>143</v>
      </c>
      <c r="F55" s="454"/>
      <c r="G55" s="454"/>
      <c r="H55" s="131" t="s">
        <v>51</v>
      </c>
      <c r="I55" s="292" t="s">
        <v>144</v>
      </c>
      <c r="K55" s="193" t="s">
        <v>97</v>
      </c>
      <c r="L55" s="455" t="s">
        <v>145</v>
      </c>
      <c r="M55" s="455"/>
      <c r="N55" s="455"/>
      <c r="O55" s="456" t="s">
        <v>146</v>
      </c>
      <c r="P55" s="456"/>
      <c r="Q55" s="136"/>
      <c r="R55" s="194"/>
      <c r="S55" s="44"/>
      <c r="T55" s="45"/>
      <c r="U55" s="284"/>
      <c r="V55" s="282"/>
      <c r="W55" s="283"/>
      <c r="X55" s="275"/>
      <c r="Z55" s="264"/>
      <c r="AA55" s="264"/>
      <c r="CE55" s="48"/>
      <c r="CF55" s="48"/>
    </row>
    <row r="56" spans="1:84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Q56" s="13"/>
      <c r="R56" s="195"/>
      <c r="S56" s="42"/>
      <c r="T56" s="43"/>
      <c r="U56" s="275"/>
      <c r="V56" s="275"/>
      <c r="W56" s="275"/>
      <c r="X56" s="275"/>
      <c r="Z56" s="264"/>
      <c r="AA56" s="264"/>
      <c r="CE56" s="48"/>
      <c r="CF56" s="48"/>
    </row>
    <row r="57" spans="1:22" ht="18.75" customHeight="1">
      <c r="A57" s="17"/>
      <c r="Q57" s="44"/>
      <c r="R57" s="45"/>
      <c r="S57" s="40"/>
      <c r="T57" s="40"/>
      <c r="U57" s="40"/>
      <c r="V57" s="275"/>
    </row>
    <row r="58" spans="1:17" ht="22.5">
      <c r="A58" s="17"/>
      <c r="Q58" s="23"/>
    </row>
    <row r="59" ht="22.5">
      <c r="A59" s="17"/>
    </row>
    <row r="60" ht="22.5">
      <c r="A60" s="17"/>
    </row>
    <row r="61" ht="22.5">
      <c r="C61" s="21"/>
    </row>
    <row r="63" spans="1:84" s="24" customFormat="1" ht="42.75" customHeight="1">
      <c r="A63" s="1"/>
      <c r="B63" s="8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7"/>
      <c r="N63" s="11"/>
      <c r="O63" s="11"/>
      <c r="P63" s="11"/>
      <c r="V63" s="264"/>
      <c r="W63" s="264"/>
      <c r="X63" s="264"/>
      <c r="Y63" s="264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264"/>
      <c r="CF63" s="264"/>
    </row>
  </sheetData>
  <sheetProtection password="CF22" sheet="1" selectLockedCells="1"/>
  <mergeCells count="64"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C32:F32"/>
    <mergeCell ref="G32:L32"/>
    <mergeCell ref="C21:F21"/>
    <mergeCell ref="G21:L21"/>
    <mergeCell ref="G22:L22"/>
    <mergeCell ref="C23:L23"/>
    <mergeCell ref="C24:L24"/>
    <mergeCell ref="C25:L25"/>
    <mergeCell ref="C19:L19"/>
    <mergeCell ref="B12:F12"/>
    <mergeCell ref="G12:P12"/>
    <mergeCell ref="G13:H13"/>
    <mergeCell ref="G14:P14"/>
    <mergeCell ref="C20:L20"/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</mergeCells>
  <conditionalFormatting sqref="N4">
    <cfRule type="containsText" priority="34" dxfId="22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33" dxfId="220" operator="containsText" text="Заповніть">
      <formula>NOT(ISERROR(SEARCH("Заповніть",Q34)))</formula>
    </cfRule>
  </conditionalFormatting>
  <conditionalFormatting sqref="Q14">
    <cfRule type="containsText" priority="30" dxfId="22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9" dxfId="221" operator="equal" stopIfTrue="1">
      <formula>0</formula>
    </cfRule>
  </conditionalFormatting>
  <conditionalFormatting sqref="Q12">
    <cfRule type="containsText" priority="28" dxfId="22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20" dxfId="22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8" dxfId="220" operator="containsText" text="Заповніть">
      <formula>NOT(ISERROR(SEARCH("Заповніть",Q45)))</formula>
    </cfRule>
  </conditionalFormatting>
  <conditionalFormatting sqref="B50 B54">
    <cfRule type="containsText" priority="17" dxfId="220" operator="containsText" stopIfTrue="1" text="ЗАПОВНІТЬ">
      <formula>NOT(ISERROR(SEARCH("ЗАПОВНІТЬ",B50)))</formula>
    </cfRule>
  </conditionalFormatting>
  <conditionalFormatting sqref="O45:P48">
    <cfRule type="cellIs" priority="15" dxfId="221" operator="equal" stopIfTrue="1">
      <formula>0</formula>
    </cfRule>
  </conditionalFormatting>
  <conditionalFormatting sqref="O23:P24">
    <cfRule type="cellIs" priority="8" dxfId="221" operator="equal" stopIfTrue="1">
      <formula>0</formula>
    </cfRule>
  </conditionalFormatting>
  <conditionalFormatting sqref="O28:P29">
    <cfRule type="cellIs" priority="7" dxfId="221" operator="equal" stopIfTrue="1">
      <formula>0</formula>
    </cfRule>
  </conditionalFormatting>
  <conditionalFormatting sqref="P37">
    <cfRule type="cellIs" priority="6" dxfId="221" operator="equal" stopIfTrue="1">
      <formula>0</formula>
    </cfRule>
  </conditionalFormatting>
  <conditionalFormatting sqref="P44">
    <cfRule type="cellIs" priority="5" dxfId="221" operator="equal" stopIfTrue="1">
      <formula>0</formula>
    </cfRule>
  </conditionalFormatting>
  <conditionalFormatting sqref="O24">
    <cfRule type="cellIs" priority="4" dxfId="221" operator="equal" stopIfTrue="1">
      <formula>0</formula>
    </cfRule>
  </conditionalFormatting>
  <conditionalFormatting sqref="P24">
    <cfRule type="cellIs" priority="3" dxfId="221" operator="equal" stopIfTrue="1">
      <formula>0</formula>
    </cfRule>
  </conditionalFormatting>
  <conditionalFormatting sqref="O29">
    <cfRule type="cellIs" priority="2" dxfId="221" operator="equal" stopIfTrue="1">
      <formula>0</formula>
    </cfRule>
  </conditionalFormatting>
  <conditionalFormatting sqref="P29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tabSelected="1" zoomScale="60" zoomScaleNormal="60" zoomScalePageLayoutView="39" workbookViewId="0" topLeftCell="A7">
      <selection activeCell="O44" sqref="O44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2.50390625" style="11" customWidth="1"/>
    <col min="5" max="5" width="11.50390625" style="11" customWidth="1"/>
    <col min="6" max="6" width="11.00390625" style="11" customWidth="1"/>
    <col min="7" max="8" width="13.625" style="11" customWidth="1"/>
    <col min="9" max="9" width="26.50390625" style="11" customWidth="1"/>
    <col min="10" max="10" width="14.625" style="11" customWidth="1"/>
    <col min="11" max="11" width="24.50390625" style="11" customWidth="1"/>
    <col min="12" max="12" width="15.625" style="11" customWidth="1"/>
    <col min="13" max="13" width="11.00390625" style="67" customWidth="1"/>
    <col min="14" max="14" width="21.50390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625" style="24" customWidth="1"/>
    <col min="19" max="21" width="15.625" style="24" customWidth="1"/>
    <col min="22" max="25" width="9.625" style="264" customWidth="1"/>
    <col min="26" max="82" width="9.625" style="48" customWidth="1"/>
    <col min="83" max="84" width="9.625" style="264" customWidth="1"/>
    <col min="85" max="16384" width="15.625" style="1" customWidth="1"/>
  </cols>
  <sheetData>
    <row r="1" spans="1:84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52"/>
      <c r="L1" s="444" t="s">
        <v>129</v>
      </c>
      <c r="M1" s="444"/>
      <c r="N1" s="444"/>
      <c r="O1" s="444"/>
      <c r="P1" s="444"/>
      <c r="Q1" s="53"/>
      <c r="R1" s="54"/>
      <c r="S1" s="54"/>
      <c r="T1" s="54"/>
      <c r="U1" s="54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</row>
    <row r="2" spans="1:84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53"/>
      <c r="R2" s="54"/>
      <c r="S2" s="54"/>
      <c r="T2" s="54"/>
      <c r="U2" s="5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</row>
    <row r="3" spans="1:84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25"/>
      <c r="R3" s="26"/>
      <c r="S3" s="26"/>
      <c r="T3" s="26"/>
      <c r="U3" s="26"/>
      <c r="V3" s="263"/>
      <c r="W3" s="263"/>
      <c r="X3" s="263"/>
      <c r="Y3" s="263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263"/>
      <c r="CF3" s="263"/>
    </row>
    <row r="4" spans="1:17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115</v>
      </c>
      <c r="J4" s="262" t="str">
        <f>'1 січ'!$J$4</f>
        <v>2020</v>
      </c>
      <c r="K4" s="135" t="s">
        <v>50</v>
      </c>
      <c r="N4" s="167">
        <f>IF(ISBLANK(I4),"ЗАПОВНІТЬ місяць та рік","")</f>
      </c>
      <c r="O4" s="3"/>
      <c r="P4" s="3"/>
      <c r="Q4" s="23"/>
    </row>
    <row r="5" spans="1:17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69"/>
      <c r="L5" s="7"/>
      <c r="M5" s="65"/>
      <c r="N5" s="8"/>
      <c r="O5" s="14"/>
      <c r="P5" s="14"/>
      <c r="Q5" s="23"/>
    </row>
    <row r="6" spans="1:22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8"/>
      <c r="L6" s="126"/>
      <c r="M6" s="385" t="s">
        <v>90</v>
      </c>
      <c r="N6" s="385"/>
      <c r="O6" s="385"/>
      <c r="P6" s="385"/>
      <c r="Q6" s="23"/>
      <c r="R6" s="27"/>
      <c r="S6" s="27"/>
      <c r="T6" s="27"/>
      <c r="U6" s="28"/>
      <c r="V6" s="266"/>
    </row>
    <row r="7" spans="1:22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129"/>
      <c r="L7" s="89"/>
      <c r="M7" s="395" t="s">
        <v>130</v>
      </c>
      <c r="N7" s="395"/>
      <c r="O7" s="395"/>
      <c r="P7" s="395"/>
      <c r="Q7" s="23"/>
      <c r="R7" s="27"/>
      <c r="S7" s="27"/>
      <c r="T7" s="27"/>
      <c r="U7" s="28"/>
      <c r="V7" s="266"/>
    </row>
    <row r="8" spans="1:22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9"/>
      <c r="L8" s="121"/>
      <c r="M8" s="395"/>
      <c r="N8" s="395"/>
      <c r="O8" s="395"/>
      <c r="P8" s="395"/>
      <c r="Q8" s="23"/>
      <c r="R8" s="29"/>
      <c r="S8" s="29"/>
      <c r="T8" s="29"/>
      <c r="U8" s="30"/>
      <c r="V8" s="268"/>
    </row>
    <row r="9" spans="1:22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9"/>
      <c r="L9" s="121"/>
      <c r="M9" s="395"/>
      <c r="N9" s="395"/>
      <c r="O9" s="395"/>
      <c r="P9" s="395"/>
      <c r="Q9" s="23"/>
      <c r="U9" s="30"/>
      <c r="V9" s="268"/>
    </row>
    <row r="10" spans="1:22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2"/>
      <c r="M10" s="66"/>
      <c r="N10" s="2"/>
      <c r="O10" s="2"/>
      <c r="P10" s="2"/>
      <c r="Q10" s="31"/>
      <c r="R10" s="30"/>
      <c r="S10" s="30"/>
      <c r="T10" s="30"/>
      <c r="U10" s="30"/>
      <c r="V10" s="268"/>
    </row>
    <row r="11" spans="1:22" ht="22.5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0"/>
      <c r="P11" s="371"/>
      <c r="Q11" s="201"/>
      <c r="R11" s="30"/>
      <c r="S11" s="30"/>
      <c r="T11" s="30"/>
      <c r="U11" s="30"/>
      <c r="V11" s="268"/>
    </row>
    <row r="12" spans="2:30" ht="24.75">
      <c r="B12" s="374" t="s">
        <v>83</v>
      </c>
      <c r="C12" s="375"/>
      <c r="D12" s="375"/>
      <c r="E12" s="375"/>
      <c r="F12" s="375"/>
      <c r="G12" s="468" t="str">
        <f>'3 бер'!H12</f>
        <v>КП "Водоканал" Мелітопольської міської ради Запорізької області</v>
      </c>
      <c r="H12" s="468"/>
      <c r="I12" s="468"/>
      <c r="J12" s="468"/>
      <c r="K12" s="468"/>
      <c r="L12" s="468"/>
      <c r="M12" s="468"/>
      <c r="N12" s="468"/>
      <c r="O12" s="468"/>
      <c r="P12" s="469"/>
      <c r="Q12" s="167">
        <f>IF(ISBLANK(G12),"ЗАПОВНІТЬ назву","")</f>
      </c>
      <c r="R12" s="57"/>
      <c r="S12" s="57"/>
      <c r="T12" s="57"/>
      <c r="U12" s="57"/>
      <c r="V12" s="269"/>
      <c r="W12" s="269"/>
      <c r="X12" s="269"/>
      <c r="Y12" s="269"/>
      <c r="Z12" s="269"/>
      <c r="AA12" s="269"/>
      <c r="AB12" s="269"/>
      <c r="AC12" s="269"/>
      <c r="AD12" s="269"/>
    </row>
    <row r="13" spans="2:30" ht="27">
      <c r="B13" s="150" t="s">
        <v>84</v>
      </c>
      <c r="C13" s="127"/>
      <c r="D13" s="127"/>
      <c r="E13" s="127"/>
      <c r="F13" s="127"/>
      <c r="G13" s="470" t="str">
        <f>'11 лист'!G13</f>
        <v>код 03327090</v>
      </c>
      <c r="H13" s="470"/>
      <c r="I13" s="330"/>
      <c r="J13" s="330"/>
      <c r="K13" s="330"/>
      <c r="L13" s="330"/>
      <c r="M13" s="330"/>
      <c r="N13" s="330"/>
      <c r="O13" s="330"/>
      <c r="P13" s="331"/>
      <c r="Q13" s="199"/>
      <c r="R13" s="57"/>
      <c r="S13" s="57"/>
      <c r="T13" s="57"/>
      <c r="U13" s="57"/>
      <c r="V13" s="269"/>
      <c r="W13" s="269"/>
      <c r="X13" s="269"/>
      <c r="Y13" s="269"/>
      <c r="Z13" s="269"/>
      <c r="AA13" s="269"/>
      <c r="AB13" s="269"/>
      <c r="AC13" s="269"/>
      <c r="AD13" s="269"/>
    </row>
    <row r="14" spans="1:84" s="15" customFormat="1" ht="24.75">
      <c r="A14" s="17"/>
      <c r="B14" s="376" t="s">
        <v>82</v>
      </c>
      <c r="C14" s="377"/>
      <c r="D14" s="377"/>
      <c r="E14" s="377"/>
      <c r="F14" s="377"/>
      <c r="G14" s="366" t="str">
        <f>'3 бер'!H14</f>
        <v>72312 Запорізька область, м. Мелітополь, вул.Покровська, будинок 100</v>
      </c>
      <c r="H14" s="366"/>
      <c r="I14" s="366"/>
      <c r="J14" s="366"/>
      <c r="K14" s="366"/>
      <c r="L14" s="366"/>
      <c r="M14" s="366"/>
      <c r="N14" s="366"/>
      <c r="O14" s="366"/>
      <c r="P14" s="367"/>
      <c r="Q14" s="167">
        <f>IF(ISBLANK(G14),"ЗАПОВНІТЬ адресу","")</f>
      </c>
      <c r="R14" s="33"/>
      <c r="S14" s="32"/>
      <c r="T14" s="32"/>
      <c r="U14" s="30"/>
      <c r="V14" s="268"/>
      <c r="W14" s="264"/>
      <c r="X14" s="264"/>
      <c r="Y14" s="264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273"/>
      <c r="CF14" s="273"/>
    </row>
    <row r="15" spans="1:30" ht="39" customHeight="1" thickBot="1">
      <c r="A15" s="20"/>
      <c r="B15" s="151" t="s">
        <v>69</v>
      </c>
      <c r="C15" s="124"/>
      <c r="D15" s="124"/>
      <c r="E15" s="124"/>
      <c r="F15" s="124"/>
      <c r="G15" s="459" t="s">
        <v>70</v>
      </c>
      <c r="H15" s="459"/>
      <c r="I15" s="459"/>
      <c r="J15" s="459"/>
      <c r="K15" s="459"/>
      <c r="L15" s="459"/>
      <c r="M15" s="459"/>
      <c r="N15" s="459"/>
      <c r="O15" s="459"/>
      <c r="P15" s="460"/>
      <c r="Q15" s="200"/>
      <c r="R15" s="35"/>
      <c r="S15" s="35"/>
      <c r="T15" s="35"/>
      <c r="U15" s="36"/>
      <c r="V15" s="272"/>
      <c r="W15" s="273"/>
      <c r="X15" s="273"/>
      <c r="Y15" s="273"/>
      <c r="Z15" s="49"/>
      <c r="AA15" s="49"/>
      <c r="AB15" s="49"/>
      <c r="AC15" s="49"/>
      <c r="AD15" s="49"/>
    </row>
    <row r="16" spans="1:84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202"/>
      <c r="R16" s="39"/>
      <c r="S16" s="39"/>
      <c r="T16" s="39"/>
      <c r="U16" s="40"/>
      <c r="V16" s="275"/>
      <c r="W16" s="275"/>
      <c r="X16" s="275"/>
      <c r="Y16" s="275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275"/>
      <c r="CF16" s="275"/>
    </row>
    <row r="17" spans="2:84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2"/>
      <c r="M17" s="183"/>
      <c r="N17" s="184"/>
      <c r="O17" s="185"/>
      <c r="P17" s="185"/>
      <c r="Q17" s="203"/>
      <c r="R17" s="71"/>
      <c r="S17" s="71"/>
      <c r="T17" s="71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</row>
    <row r="18" spans="1:84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3"/>
      <c r="L18" s="404"/>
      <c r="M18" s="175" t="s">
        <v>25</v>
      </c>
      <c r="N18" s="175" t="s">
        <v>42</v>
      </c>
      <c r="O18" s="176" t="s">
        <v>8</v>
      </c>
      <c r="P18" s="177" t="s">
        <v>59</v>
      </c>
      <c r="Q18" s="99"/>
      <c r="R18" s="100"/>
      <c r="S18" s="100"/>
      <c r="T18" s="100"/>
      <c r="U18" s="100"/>
      <c r="V18" s="101"/>
      <c r="W18" s="101"/>
      <c r="X18" s="101"/>
      <c r="Y18" s="101"/>
      <c r="Z18" s="276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1:84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6"/>
      <c r="L19" s="407"/>
      <c r="M19" s="91" t="s">
        <v>2</v>
      </c>
      <c r="N19" s="91" t="s">
        <v>24</v>
      </c>
      <c r="O19" s="152">
        <v>1</v>
      </c>
      <c r="P19" s="153" t="s">
        <v>9</v>
      </c>
      <c r="Q19" s="93"/>
      <c r="R19" s="94"/>
      <c r="S19" s="94"/>
      <c r="T19" s="94"/>
      <c r="U19" s="94"/>
      <c r="V19" s="95"/>
      <c r="W19" s="95"/>
      <c r="X19" s="95"/>
      <c r="Y19" s="95"/>
      <c r="Z19" s="277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</row>
    <row r="20" spans="1:84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09"/>
      <c r="L20" s="410"/>
      <c r="M20" s="154" t="s">
        <v>26</v>
      </c>
      <c r="N20" s="78" t="s">
        <v>87</v>
      </c>
      <c r="O20" s="335">
        <f>O21+O22</f>
        <v>584</v>
      </c>
      <c r="P20" s="336">
        <f>P21+P22</f>
        <v>8222</v>
      </c>
      <c r="Q20" s="41"/>
      <c r="R20" s="37"/>
      <c r="S20" s="37"/>
      <c r="T20" s="37"/>
      <c r="U20" s="37"/>
      <c r="V20" s="273"/>
      <c r="W20" s="273"/>
      <c r="X20" s="273"/>
      <c r="Y20" s="273"/>
      <c r="Z20" s="27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273"/>
      <c r="CF20" s="273"/>
    </row>
    <row r="21" spans="1:84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0"/>
      <c r="L21" s="401"/>
      <c r="M21" s="155" t="s">
        <v>71</v>
      </c>
      <c r="N21" s="79" t="s">
        <v>87</v>
      </c>
      <c r="O21" s="337">
        <v>0</v>
      </c>
      <c r="P21" s="360">
        <f>O21+'11 лист'!P21</f>
        <v>0</v>
      </c>
      <c r="Q21" s="41"/>
      <c r="R21" s="37"/>
      <c r="S21" s="37"/>
      <c r="T21" s="37"/>
      <c r="U21" s="37"/>
      <c r="V21" s="273"/>
      <c r="W21" s="273"/>
      <c r="X21" s="273"/>
      <c r="Y21" s="273"/>
      <c r="Z21" s="27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273"/>
      <c r="CF21" s="273"/>
    </row>
    <row r="22" spans="1:84" s="15" customFormat="1" ht="30" customHeight="1">
      <c r="A22" s="98"/>
      <c r="B22" s="104" t="s">
        <v>18</v>
      </c>
      <c r="C22" s="85"/>
      <c r="D22" s="84"/>
      <c r="E22" s="84"/>
      <c r="F22" s="84"/>
      <c r="G22" s="400" t="s">
        <v>65</v>
      </c>
      <c r="H22" s="400"/>
      <c r="I22" s="400"/>
      <c r="J22" s="400"/>
      <c r="K22" s="400"/>
      <c r="L22" s="401"/>
      <c r="M22" s="155" t="s">
        <v>72</v>
      </c>
      <c r="N22" s="79" t="s">
        <v>87</v>
      </c>
      <c r="O22" s="337">
        <v>584</v>
      </c>
      <c r="P22" s="360">
        <f>O22+'11 лист'!P22</f>
        <v>8222</v>
      </c>
      <c r="Q22" s="41"/>
      <c r="R22" s="37"/>
      <c r="S22" s="37"/>
      <c r="T22" s="37"/>
      <c r="U22" s="37"/>
      <c r="V22" s="273"/>
      <c r="W22" s="273"/>
      <c r="X22" s="273"/>
      <c r="Y22" s="273"/>
      <c r="Z22" s="27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273"/>
      <c r="CF22" s="273"/>
    </row>
    <row r="23" spans="1:84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0"/>
      <c r="L23" s="401"/>
      <c r="M23" s="155" t="s">
        <v>27</v>
      </c>
      <c r="N23" s="156" t="s">
        <v>45</v>
      </c>
      <c r="O23" s="338">
        <v>1.1288</v>
      </c>
      <c r="P23" s="339">
        <v>1.2021</v>
      </c>
      <c r="Q23" s="41"/>
      <c r="R23" s="37"/>
      <c r="S23" s="37"/>
      <c r="T23" s="37"/>
      <c r="U23" s="37"/>
      <c r="V23" s="273"/>
      <c r="W23" s="273"/>
      <c r="X23" s="273"/>
      <c r="Y23" s="273"/>
      <c r="Z23" s="27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273"/>
      <c r="CF23" s="273"/>
    </row>
    <row r="24" spans="1:84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2"/>
      <c r="L24" s="413"/>
      <c r="M24" s="157" t="s">
        <v>28</v>
      </c>
      <c r="N24" s="158" t="s">
        <v>45</v>
      </c>
      <c r="O24" s="343">
        <v>1.30015</v>
      </c>
      <c r="P24" s="344">
        <v>1.30015</v>
      </c>
      <c r="Q24" s="41"/>
      <c r="R24" s="37"/>
      <c r="S24" s="37"/>
      <c r="T24" s="37"/>
      <c r="U24" s="37"/>
      <c r="V24" s="273"/>
      <c r="W24" s="273"/>
      <c r="X24" s="273"/>
      <c r="Y24" s="273"/>
      <c r="Z24" s="27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273"/>
      <c r="CF24" s="273"/>
    </row>
    <row r="25" spans="1:84" s="15" customFormat="1" ht="30" customHeight="1">
      <c r="A25" s="98"/>
      <c r="B25" s="104" t="s">
        <v>5</v>
      </c>
      <c r="C25" s="414" t="s">
        <v>102</v>
      </c>
      <c r="D25" s="415"/>
      <c r="E25" s="415"/>
      <c r="F25" s="415"/>
      <c r="G25" s="415"/>
      <c r="H25" s="415"/>
      <c r="I25" s="415"/>
      <c r="J25" s="415"/>
      <c r="K25" s="415"/>
      <c r="L25" s="416"/>
      <c r="M25" s="159" t="s">
        <v>29</v>
      </c>
      <c r="N25" s="358" t="s">
        <v>87</v>
      </c>
      <c r="O25" s="359">
        <f>O26+O27</f>
        <v>294</v>
      </c>
      <c r="P25" s="360">
        <f>P26+P27</f>
        <v>3143</v>
      </c>
      <c r="Q25" s="41"/>
      <c r="R25" s="37"/>
      <c r="S25" s="37"/>
      <c r="T25" s="37"/>
      <c r="U25" s="37"/>
      <c r="V25" s="273"/>
      <c r="W25" s="273"/>
      <c r="X25" s="273"/>
      <c r="Y25" s="273"/>
      <c r="Z25" s="27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273"/>
      <c r="CF25" s="273"/>
    </row>
    <row r="26" spans="1:84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0"/>
      <c r="L26" s="401"/>
      <c r="M26" s="155" t="s">
        <v>73</v>
      </c>
      <c r="N26" s="79" t="s">
        <v>87</v>
      </c>
      <c r="O26" s="342">
        <v>164</v>
      </c>
      <c r="P26" s="360">
        <f>O26+'11 лист'!P26</f>
        <v>1696</v>
      </c>
      <c r="Q26" s="41"/>
      <c r="R26" s="37"/>
      <c r="S26" s="37"/>
      <c r="T26" s="37"/>
      <c r="U26" s="37"/>
      <c r="V26" s="273"/>
      <c r="W26" s="273"/>
      <c r="X26" s="273"/>
      <c r="Y26" s="273"/>
      <c r="Z26" s="27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273"/>
      <c r="CF26" s="273"/>
    </row>
    <row r="27" spans="1:84" s="15" customFormat="1" ht="30" customHeight="1">
      <c r="A27" s="98"/>
      <c r="B27" s="105" t="s">
        <v>54</v>
      </c>
      <c r="C27" s="85"/>
      <c r="D27" s="84"/>
      <c r="E27" s="84"/>
      <c r="F27" s="84"/>
      <c r="G27" s="400" t="s">
        <v>65</v>
      </c>
      <c r="H27" s="400"/>
      <c r="I27" s="400"/>
      <c r="J27" s="400"/>
      <c r="K27" s="400"/>
      <c r="L27" s="401"/>
      <c r="M27" s="155" t="s">
        <v>74</v>
      </c>
      <c r="N27" s="79" t="s">
        <v>87</v>
      </c>
      <c r="O27" s="342">
        <v>130</v>
      </c>
      <c r="P27" s="360">
        <f>O27+'11 лист'!P27</f>
        <v>1447</v>
      </c>
      <c r="Q27" s="41"/>
      <c r="R27" s="37"/>
      <c r="S27" s="37"/>
      <c r="T27" s="37"/>
      <c r="U27" s="37"/>
      <c r="V27" s="273"/>
      <c r="W27" s="273"/>
      <c r="X27" s="273"/>
      <c r="Y27" s="273"/>
      <c r="Z27" s="27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273"/>
      <c r="CF27" s="273"/>
    </row>
    <row r="28" spans="1:84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0"/>
      <c r="L28" s="401"/>
      <c r="M28" s="155" t="s">
        <v>30</v>
      </c>
      <c r="N28" s="156" t="s">
        <v>45</v>
      </c>
      <c r="O28" s="338">
        <v>0.9287</v>
      </c>
      <c r="P28" s="339">
        <v>0.8199</v>
      </c>
      <c r="Q28" s="62"/>
      <c r="R28" s="62"/>
      <c r="S28" s="62"/>
      <c r="T28" s="62"/>
      <c r="U28" s="62"/>
      <c r="V28" s="279"/>
      <c r="W28" s="279"/>
      <c r="X28" s="279"/>
      <c r="Y28" s="279"/>
      <c r="Z28" s="28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279"/>
      <c r="CF28" s="279"/>
    </row>
    <row r="29" spans="1:84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2"/>
      <c r="L29" s="413"/>
      <c r="M29" s="157" t="s">
        <v>31</v>
      </c>
      <c r="N29" s="158" t="s">
        <v>45</v>
      </c>
      <c r="O29" s="343">
        <v>0.85773</v>
      </c>
      <c r="P29" s="344">
        <v>0.85773</v>
      </c>
      <c r="Q29" s="41"/>
      <c r="R29" s="37"/>
      <c r="S29" s="37"/>
      <c r="T29" s="37"/>
      <c r="U29" s="37"/>
      <c r="V29" s="273"/>
      <c r="W29" s="273"/>
      <c r="X29" s="273"/>
      <c r="Y29" s="273"/>
      <c r="Z29" s="27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273"/>
      <c r="CF29" s="273"/>
    </row>
    <row r="30" spans="1:84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8"/>
      <c r="L30" s="419"/>
      <c r="M30" s="159" t="s">
        <v>32</v>
      </c>
      <c r="N30" s="160" t="s">
        <v>86</v>
      </c>
      <c r="O30" s="359">
        <f>'11 лист'!O36</f>
        <v>-1403</v>
      </c>
      <c r="P30" s="360">
        <f>'1 січ'!O30</f>
        <v>-2146</v>
      </c>
      <c r="Q30" s="41"/>
      <c r="R30" s="37"/>
      <c r="S30" s="37"/>
      <c r="T30" s="37"/>
      <c r="U30" s="37"/>
      <c r="V30" s="273"/>
      <c r="W30" s="273"/>
      <c r="X30" s="273"/>
      <c r="Y30" s="273"/>
      <c r="Z30" s="27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273"/>
      <c r="CF30" s="273"/>
    </row>
    <row r="31" spans="1:84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1"/>
      <c r="L31" s="422"/>
      <c r="M31" s="155" t="s">
        <v>33</v>
      </c>
      <c r="N31" s="156" t="s">
        <v>86</v>
      </c>
      <c r="O31" s="345">
        <f>O32+O33</f>
        <v>2125</v>
      </c>
      <c r="P31" s="341">
        <f>P32+P33</f>
        <v>25000</v>
      </c>
      <c r="Q31" s="41"/>
      <c r="R31" s="37"/>
      <c r="S31" s="37"/>
      <c r="T31" s="37"/>
      <c r="U31" s="37"/>
      <c r="V31" s="273"/>
      <c r="W31" s="273"/>
      <c r="X31" s="273"/>
      <c r="Y31" s="273"/>
      <c r="Z31" s="27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273"/>
      <c r="CF31" s="273"/>
    </row>
    <row r="32" spans="1:84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0"/>
      <c r="L32" s="401"/>
      <c r="M32" s="155" t="s">
        <v>75</v>
      </c>
      <c r="N32" s="156" t="s">
        <v>86</v>
      </c>
      <c r="O32" s="346">
        <v>312</v>
      </c>
      <c r="P32" s="360">
        <f>O32+'11 лист'!P32</f>
        <v>2832</v>
      </c>
      <c r="Q32" s="62"/>
      <c r="R32" s="62"/>
      <c r="S32" s="62"/>
      <c r="T32" s="62"/>
      <c r="U32" s="62"/>
      <c r="V32" s="279"/>
      <c r="W32" s="279"/>
      <c r="X32" s="279"/>
      <c r="Y32" s="279"/>
      <c r="Z32" s="28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279"/>
      <c r="CF32" s="279"/>
    </row>
    <row r="33" spans="1:84" s="61" customFormat="1" ht="30" customHeight="1">
      <c r="A33" s="106"/>
      <c r="B33" s="105" t="s">
        <v>56</v>
      </c>
      <c r="C33" s="85"/>
      <c r="D33" s="84"/>
      <c r="E33" s="84"/>
      <c r="F33" s="84"/>
      <c r="G33" s="400" t="s">
        <v>65</v>
      </c>
      <c r="H33" s="400"/>
      <c r="I33" s="400"/>
      <c r="J33" s="400"/>
      <c r="K33" s="400"/>
      <c r="L33" s="401"/>
      <c r="M33" s="155" t="s">
        <v>76</v>
      </c>
      <c r="N33" s="156" t="s">
        <v>86</v>
      </c>
      <c r="O33" s="346">
        <v>1813</v>
      </c>
      <c r="P33" s="360">
        <f>O33+'11 лист'!P33</f>
        <v>22168</v>
      </c>
      <c r="Q33" s="62"/>
      <c r="R33" s="62"/>
      <c r="S33" s="62"/>
      <c r="T33" s="62"/>
      <c r="U33" s="62"/>
      <c r="V33" s="279"/>
      <c r="W33" s="279"/>
      <c r="X33" s="279"/>
      <c r="Y33" s="279"/>
      <c r="Z33" s="28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279"/>
      <c r="CF33" s="279"/>
    </row>
    <row r="34" spans="1:30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1"/>
      <c r="L34" s="422"/>
      <c r="M34" s="155" t="s">
        <v>34</v>
      </c>
      <c r="N34" s="156" t="s">
        <v>86</v>
      </c>
      <c r="O34" s="346">
        <v>1931</v>
      </c>
      <c r="P34" s="360">
        <f>O34+'11 лист'!P34</f>
        <v>24063</v>
      </c>
      <c r="Q34" s="167">
        <f>IF(OR(ISBLANK(O21:P24),ISBLANK(O26:P29),ISBLANK(O32:O35),ISBLANK(O44:P44),ISBLANK(O37:P38),ISBLANK(P26:P28),ISBLANK(O40:P41),ISBLANK(P32:P35)),"Заповніть ВСІ комірки","")</f>
      </c>
      <c r="R34" s="37"/>
      <c r="S34" s="37"/>
      <c r="T34" s="37"/>
      <c r="U34" s="37"/>
      <c r="V34" s="273"/>
      <c r="W34" s="273"/>
      <c r="X34" s="273"/>
      <c r="Y34" s="273"/>
      <c r="Z34" s="278"/>
      <c r="AA34" s="49"/>
      <c r="AB34" s="49"/>
      <c r="AC34" s="49"/>
      <c r="AD34" s="49"/>
    </row>
    <row r="35" spans="1:30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4"/>
      <c r="L35" s="425"/>
      <c r="M35" s="155" t="s">
        <v>77</v>
      </c>
      <c r="N35" s="156" t="s">
        <v>86</v>
      </c>
      <c r="O35" s="347">
        <v>0</v>
      </c>
      <c r="P35" s="360">
        <f>O35+'11 лист'!P35</f>
        <v>0</v>
      </c>
      <c r="Q35" s="22"/>
      <c r="S35" s="97"/>
      <c r="T35" s="37"/>
      <c r="U35" s="37"/>
      <c r="V35" s="273"/>
      <c r="W35" s="273"/>
      <c r="X35" s="273"/>
      <c r="Y35" s="273"/>
      <c r="Z35" s="278"/>
      <c r="AA35" s="49"/>
      <c r="AB35" s="49"/>
      <c r="AC35" s="49"/>
      <c r="AD35" s="49"/>
    </row>
    <row r="36" spans="1:30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1"/>
      <c r="L36" s="422"/>
      <c r="M36" s="155" t="s">
        <v>35</v>
      </c>
      <c r="N36" s="156" t="s">
        <v>86</v>
      </c>
      <c r="O36" s="345">
        <f>O30+O31-O34</f>
        <v>-1209</v>
      </c>
      <c r="P36" s="341">
        <f>P30+P31-P34</f>
        <v>-1209</v>
      </c>
      <c r="Q36" s="22"/>
      <c r="S36" s="97"/>
      <c r="T36" s="37"/>
      <c r="U36" s="37"/>
      <c r="V36" s="273"/>
      <c r="W36" s="273"/>
      <c r="X36" s="273"/>
      <c r="Y36" s="273"/>
      <c r="Z36" s="278"/>
      <c r="AA36" s="49"/>
      <c r="AB36" s="49"/>
      <c r="AC36" s="49"/>
      <c r="AD36" s="49"/>
    </row>
    <row r="37" spans="1:30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7"/>
      <c r="L37" s="428"/>
      <c r="M37" s="157" t="s">
        <v>78</v>
      </c>
      <c r="N37" s="158" t="s">
        <v>86</v>
      </c>
      <c r="O37" s="352">
        <v>0</v>
      </c>
      <c r="P37" s="364">
        <v>0</v>
      </c>
      <c r="Q37" s="22"/>
      <c r="S37" s="97"/>
      <c r="T37" s="37"/>
      <c r="U37" s="37"/>
      <c r="V37" s="273"/>
      <c r="W37" s="273"/>
      <c r="X37" s="273"/>
      <c r="Y37" s="273"/>
      <c r="Z37" s="278"/>
      <c r="AA37" s="49"/>
      <c r="AB37" s="49"/>
      <c r="AC37" s="49"/>
      <c r="AD37" s="49"/>
    </row>
    <row r="38" spans="1:30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5"/>
      <c r="L38" s="416"/>
      <c r="M38" s="159" t="s">
        <v>36</v>
      </c>
      <c r="N38" s="260" t="s">
        <v>88</v>
      </c>
      <c r="O38" s="337">
        <v>305</v>
      </c>
      <c r="P38" s="360">
        <f>O38+'11 лист'!P38</f>
        <v>4372</v>
      </c>
      <c r="Q38" s="22"/>
      <c r="S38" s="97"/>
      <c r="T38" s="37"/>
      <c r="U38" s="37"/>
      <c r="V38" s="273"/>
      <c r="W38" s="273"/>
      <c r="X38" s="273"/>
      <c r="Y38" s="273"/>
      <c r="Z38" s="278"/>
      <c r="AA38" s="49"/>
      <c r="AB38" s="49"/>
      <c r="AC38" s="49"/>
      <c r="AD38" s="49"/>
    </row>
    <row r="39" spans="1:30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1"/>
      <c r="L39" s="422"/>
      <c r="M39" s="155" t="s">
        <v>37</v>
      </c>
      <c r="N39" s="156" t="s">
        <v>86</v>
      </c>
      <c r="O39" s="340">
        <f>'11 лист'!O42</f>
        <v>19</v>
      </c>
      <c r="P39" s="341">
        <f>'1 січ'!O39</f>
        <v>24</v>
      </c>
      <c r="Q39" s="22"/>
      <c r="S39" s="97"/>
      <c r="T39" s="37"/>
      <c r="U39" s="37"/>
      <c r="V39" s="273"/>
      <c r="W39" s="273"/>
      <c r="X39" s="273"/>
      <c r="Y39" s="273"/>
      <c r="Z39" s="278"/>
      <c r="AA39" s="49"/>
      <c r="AB39" s="49"/>
      <c r="AC39" s="49"/>
      <c r="AD39" s="49"/>
    </row>
    <row r="40" spans="1:30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1"/>
      <c r="L40" s="422"/>
      <c r="M40" s="155" t="s">
        <v>38</v>
      </c>
      <c r="N40" s="156" t="s">
        <v>86</v>
      </c>
      <c r="O40" s="342">
        <v>18</v>
      </c>
      <c r="P40" s="360">
        <f>O40+'11 лист'!P40</f>
        <v>270</v>
      </c>
      <c r="Q40" s="22"/>
      <c r="S40" s="97"/>
      <c r="T40" s="37"/>
      <c r="U40" s="37"/>
      <c r="V40" s="273"/>
      <c r="W40" s="273"/>
      <c r="X40" s="273"/>
      <c r="Y40" s="273"/>
      <c r="Z40" s="278"/>
      <c r="AA40" s="49"/>
      <c r="AB40" s="49"/>
      <c r="AC40" s="49"/>
      <c r="AD40" s="49"/>
    </row>
    <row r="41" spans="1:30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1"/>
      <c r="L41" s="422"/>
      <c r="M41" s="155" t="s">
        <v>39</v>
      </c>
      <c r="N41" s="156" t="s">
        <v>86</v>
      </c>
      <c r="O41" s="348">
        <v>18</v>
      </c>
      <c r="P41" s="360">
        <f>O41+'11 лист'!P41</f>
        <v>275</v>
      </c>
      <c r="Q41" s="22"/>
      <c r="S41" s="97"/>
      <c r="T41" s="37"/>
      <c r="U41" s="37"/>
      <c r="V41" s="273"/>
      <c r="W41" s="273"/>
      <c r="X41" s="273"/>
      <c r="Y41" s="273"/>
      <c r="Z41" s="278"/>
      <c r="AA41" s="49"/>
      <c r="AB41" s="49"/>
      <c r="AC41" s="49"/>
      <c r="AD41" s="49"/>
    </row>
    <row r="42" spans="1:30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1"/>
      <c r="L42" s="432"/>
      <c r="M42" s="157" t="s">
        <v>100</v>
      </c>
      <c r="N42" s="158" t="s">
        <v>86</v>
      </c>
      <c r="O42" s="357">
        <f>O39+O40-O41</f>
        <v>19</v>
      </c>
      <c r="P42" s="351">
        <f>P39+P40-P41</f>
        <v>19</v>
      </c>
      <c r="Q42" s="22"/>
      <c r="S42" s="97"/>
      <c r="T42" s="37"/>
      <c r="U42" s="37"/>
      <c r="V42" s="273"/>
      <c r="W42" s="273"/>
      <c r="X42" s="273"/>
      <c r="Y42" s="273"/>
      <c r="Z42" s="278"/>
      <c r="AA42" s="49"/>
      <c r="AB42" s="49"/>
      <c r="AC42" s="49"/>
      <c r="AD42" s="49"/>
    </row>
    <row r="43" spans="1:30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4"/>
      <c r="L43" s="435"/>
      <c r="M43" s="159" t="s">
        <v>40</v>
      </c>
      <c r="N43" s="160" t="s">
        <v>86</v>
      </c>
      <c r="O43" s="354">
        <f>O36+O42</f>
        <v>-1190</v>
      </c>
      <c r="P43" s="355">
        <f>P36+P42</f>
        <v>-1190</v>
      </c>
      <c r="Q43" s="22"/>
      <c r="S43" s="97"/>
      <c r="T43" s="37"/>
      <c r="U43" s="37"/>
      <c r="V43" s="273"/>
      <c r="W43" s="273"/>
      <c r="X43" s="273"/>
      <c r="Y43" s="273"/>
      <c r="Z43" s="278"/>
      <c r="AA43" s="49"/>
      <c r="AB43" s="49"/>
      <c r="AC43" s="49"/>
      <c r="AD43" s="49"/>
    </row>
    <row r="44" spans="1:30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7"/>
      <c r="L44" s="438"/>
      <c r="M44" s="161" t="s">
        <v>41</v>
      </c>
      <c r="N44" s="162" t="s">
        <v>86</v>
      </c>
      <c r="O44" s="350">
        <v>0</v>
      </c>
      <c r="P44" s="363">
        <v>0</v>
      </c>
      <c r="Q44" s="22"/>
      <c r="S44" s="97"/>
      <c r="T44" s="37"/>
      <c r="U44" s="37"/>
      <c r="V44" s="273"/>
      <c r="W44" s="273"/>
      <c r="X44" s="273"/>
      <c r="Y44" s="273"/>
      <c r="Z44" s="278"/>
      <c r="AA44" s="49"/>
      <c r="AB44" s="49"/>
      <c r="AC44" s="49"/>
      <c r="AD44" s="49"/>
    </row>
    <row r="45" spans="1:84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6"/>
      <c r="P45" s="77"/>
      <c r="Q45" s="167"/>
      <c r="R45" s="62"/>
      <c r="S45" s="62"/>
      <c r="T45" s="62"/>
      <c r="U45" s="62"/>
      <c r="V45" s="279"/>
      <c r="W45" s="279"/>
      <c r="X45" s="279"/>
      <c r="Y45" s="279"/>
      <c r="Z45" s="280"/>
      <c r="AA45" s="60"/>
      <c r="AB45" s="60"/>
      <c r="AC45" s="60"/>
      <c r="AD45" s="6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286"/>
      <c r="CF45" s="286"/>
    </row>
    <row r="46" spans="1:84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5"/>
      <c r="O46" s="76"/>
      <c r="P46" s="77"/>
      <c r="Q46" s="59"/>
      <c r="R46" s="62"/>
      <c r="S46" s="62"/>
      <c r="T46" s="62"/>
      <c r="U46" s="62"/>
      <c r="V46" s="279"/>
      <c r="W46" s="279"/>
      <c r="X46" s="279"/>
      <c r="Y46" s="279"/>
      <c r="Z46" s="281"/>
      <c r="AA46" s="60"/>
      <c r="AB46" s="60"/>
      <c r="AC46" s="60"/>
      <c r="AD46" s="6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286"/>
      <c r="CF46" s="286"/>
    </row>
    <row r="47" spans="1:84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5"/>
      <c r="O47" s="76"/>
      <c r="P47" s="77"/>
      <c r="Q47" s="59"/>
      <c r="R47" s="62"/>
      <c r="S47" s="62"/>
      <c r="T47" s="62"/>
      <c r="U47" s="62"/>
      <c r="V47" s="279"/>
      <c r="W47" s="279"/>
      <c r="X47" s="279"/>
      <c r="Y47" s="279"/>
      <c r="Z47" s="281"/>
      <c r="AA47" s="60"/>
      <c r="AB47" s="60"/>
      <c r="AC47" s="60"/>
      <c r="AD47" s="6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286"/>
      <c r="CF47" s="286"/>
    </row>
    <row r="48" spans="1:84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5"/>
      <c r="O48" s="76"/>
      <c r="P48" s="77"/>
      <c r="Q48" s="59"/>
      <c r="R48" s="62"/>
      <c r="S48" s="62"/>
      <c r="T48" s="62"/>
      <c r="U48" s="62"/>
      <c r="V48" s="279"/>
      <c r="W48" s="279"/>
      <c r="X48" s="279"/>
      <c r="Y48" s="279"/>
      <c r="Z48" s="281"/>
      <c r="AA48" s="60"/>
      <c r="AB48" s="60"/>
      <c r="AC48" s="60"/>
      <c r="AD48" s="6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286"/>
      <c r="CF48" s="286"/>
    </row>
    <row r="49" spans="1:84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114"/>
      <c r="L49" s="439" t="s">
        <v>140</v>
      </c>
      <c r="M49" s="439"/>
      <c r="N49" s="439"/>
      <c r="O49" s="439"/>
      <c r="P49" s="167">
        <f>IF(ISBLANK(L49),"ЗАПОВНІТЬ прізвище","")</f>
      </c>
      <c r="Q49" s="59"/>
      <c r="R49" s="62"/>
      <c r="S49" s="62"/>
      <c r="T49" s="62"/>
      <c r="U49" s="62"/>
      <c r="V49" s="279"/>
      <c r="W49" s="279"/>
      <c r="X49" s="279"/>
      <c r="Y49" s="279"/>
      <c r="Z49" s="281"/>
      <c r="AA49" s="60"/>
      <c r="AB49" s="60"/>
      <c r="AC49" s="60"/>
      <c r="AD49" s="6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286"/>
      <c r="CF49" s="286"/>
    </row>
    <row r="50" spans="1:22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112"/>
      <c r="L50" s="441" t="s">
        <v>94</v>
      </c>
      <c r="M50" s="441"/>
      <c r="N50" s="441"/>
      <c r="O50" s="441"/>
      <c r="P50" s="63"/>
      <c r="Q50" s="42"/>
      <c r="R50" s="43"/>
      <c r="S50" s="40"/>
      <c r="T50" s="40"/>
      <c r="U50" s="40"/>
      <c r="V50" s="275"/>
    </row>
    <row r="51" spans="1:22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118"/>
      <c r="L51" s="439" t="s">
        <v>141</v>
      </c>
      <c r="M51" s="439"/>
      <c r="N51" s="439"/>
      <c r="O51" s="439"/>
      <c r="P51" s="208">
        <f>IF(ISBLANK(L51),"ЗАПОВНІТЬ прізвище","")</f>
      </c>
      <c r="Q51" s="44"/>
      <c r="R51" s="45"/>
      <c r="S51" s="40"/>
      <c r="T51" s="40"/>
      <c r="U51" s="40"/>
      <c r="V51" s="275"/>
    </row>
    <row r="52" spans="1:22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113"/>
      <c r="L52" s="441" t="s">
        <v>95</v>
      </c>
      <c r="M52" s="441"/>
      <c r="N52" s="441"/>
      <c r="O52" s="441"/>
      <c r="P52" s="58"/>
      <c r="Q52" s="44"/>
      <c r="R52" s="45"/>
      <c r="S52" s="40"/>
      <c r="T52" s="40"/>
      <c r="U52" s="40"/>
      <c r="V52" s="275"/>
    </row>
    <row r="53" spans="1:22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10"/>
      <c r="L53" s="450" t="s">
        <v>142</v>
      </c>
      <c r="M53" s="450"/>
      <c r="N53" s="450"/>
      <c r="O53" s="450"/>
      <c r="P53" s="167">
        <f>IF(ISBLANK(L53),"ЗАПОВНІТЬ прізвище","")</f>
      </c>
      <c r="Q53" s="42"/>
      <c r="R53" s="43"/>
      <c r="S53" s="40"/>
      <c r="T53" s="40"/>
      <c r="U53" s="40"/>
      <c r="V53" s="275"/>
    </row>
    <row r="54" spans="1:22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115"/>
      <c r="L54" s="441" t="s">
        <v>95</v>
      </c>
      <c r="M54" s="441"/>
      <c r="N54" s="441"/>
      <c r="O54" s="441"/>
      <c r="P54" s="204"/>
      <c r="Q54" s="44"/>
      <c r="R54" s="45"/>
      <c r="S54" s="46"/>
      <c r="T54" s="45"/>
      <c r="U54" s="47"/>
      <c r="V54" s="275"/>
    </row>
    <row r="55" spans="1:84" ht="54.75" customHeight="1">
      <c r="A55" s="17"/>
      <c r="B55" s="334" t="s">
        <v>98</v>
      </c>
      <c r="C55" s="290"/>
      <c r="D55" s="333"/>
      <c r="E55" s="454" t="s">
        <v>143</v>
      </c>
      <c r="F55" s="454"/>
      <c r="G55" s="454"/>
      <c r="H55" s="131" t="s">
        <v>51</v>
      </c>
      <c r="I55" s="292" t="s">
        <v>144</v>
      </c>
      <c r="K55" s="193" t="s">
        <v>97</v>
      </c>
      <c r="L55" s="455" t="s">
        <v>145</v>
      </c>
      <c r="M55" s="455"/>
      <c r="N55" s="455"/>
      <c r="O55" s="456" t="s">
        <v>146</v>
      </c>
      <c r="P55" s="456"/>
      <c r="Q55" s="136"/>
      <c r="R55" s="194"/>
      <c r="S55" s="44"/>
      <c r="T55" s="45"/>
      <c r="U55" s="284"/>
      <c r="V55" s="282"/>
      <c r="W55" s="283"/>
      <c r="X55" s="275"/>
      <c r="Z55" s="264"/>
      <c r="AA55" s="264"/>
      <c r="CE55" s="48"/>
      <c r="CF55" s="48"/>
    </row>
    <row r="56" spans="1:84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Q56" s="13"/>
      <c r="R56" s="195"/>
      <c r="S56" s="42"/>
      <c r="T56" s="43"/>
      <c r="U56" s="275"/>
      <c r="V56" s="275"/>
      <c r="W56" s="275"/>
      <c r="X56" s="275"/>
      <c r="Z56" s="264"/>
      <c r="AA56" s="264"/>
      <c r="CE56" s="48"/>
      <c r="CF56" s="48"/>
    </row>
    <row r="57" spans="1:22" ht="18.75" customHeight="1">
      <c r="A57" s="17"/>
      <c r="Q57" s="44"/>
      <c r="R57" s="45"/>
      <c r="S57" s="40"/>
      <c r="T57" s="40"/>
      <c r="U57" s="40"/>
      <c r="V57" s="275"/>
    </row>
    <row r="58" spans="1:17" ht="22.5">
      <c r="A58" s="17"/>
      <c r="Q58" s="23"/>
    </row>
    <row r="59" ht="22.5">
      <c r="A59" s="17"/>
    </row>
    <row r="60" ht="22.5">
      <c r="A60" s="17"/>
    </row>
    <row r="61" ht="22.5">
      <c r="C61" s="21"/>
    </row>
    <row r="63" spans="1:84" s="24" customFormat="1" ht="42.75" customHeight="1">
      <c r="A63" s="1"/>
      <c r="B63" s="8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7"/>
      <c r="N63" s="11"/>
      <c r="O63" s="11"/>
      <c r="P63" s="11"/>
      <c r="V63" s="264"/>
      <c r="W63" s="264"/>
      <c r="X63" s="264"/>
      <c r="Y63" s="264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264"/>
      <c r="CF63" s="264"/>
    </row>
  </sheetData>
  <sheetProtection password="CF22" sheet="1" selectLockedCells="1"/>
  <mergeCells count="64"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C32:F32"/>
    <mergeCell ref="G32:L32"/>
    <mergeCell ref="C21:F21"/>
    <mergeCell ref="G21:L21"/>
    <mergeCell ref="G22:L22"/>
    <mergeCell ref="C23:L23"/>
    <mergeCell ref="C24:L24"/>
    <mergeCell ref="C25:L25"/>
    <mergeCell ref="C19:L19"/>
    <mergeCell ref="B12:F12"/>
    <mergeCell ref="G12:P12"/>
    <mergeCell ref="G13:H13"/>
    <mergeCell ref="G14:P14"/>
    <mergeCell ref="C20:L20"/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</mergeCells>
  <conditionalFormatting sqref="N4">
    <cfRule type="containsText" priority="33" dxfId="22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32" dxfId="220" operator="containsText" text="Заповніть">
      <formula>NOT(ISERROR(SEARCH("Заповніть",Q34)))</formula>
    </cfRule>
  </conditionalFormatting>
  <conditionalFormatting sqref="Q14">
    <cfRule type="containsText" priority="29" dxfId="220" operator="containsText" stopIfTrue="1" text="ЗАПОВНІТЬ адресу">
      <formula>NOT(ISERROR(SEARCH("ЗАПОВНІТЬ адресу",Q14)))</formula>
    </cfRule>
  </conditionalFormatting>
  <conditionalFormatting sqref="O20:P22 O25:P27 O30:P36 O38:P44 O37">
    <cfRule type="cellIs" priority="28" dxfId="221" operator="equal" stopIfTrue="1">
      <formula>0</formula>
    </cfRule>
  </conditionalFormatting>
  <conditionalFormatting sqref="Q12">
    <cfRule type="containsText" priority="27" dxfId="22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9" dxfId="22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7" dxfId="220" operator="containsText" text="Заповніть">
      <formula>NOT(ISERROR(SEARCH("Заповніть",Q45)))</formula>
    </cfRule>
  </conditionalFormatting>
  <conditionalFormatting sqref="B50 B54">
    <cfRule type="containsText" priority="16" dxfId="220" operator="containsText" stopIfTrue="1" text="ЗАПОВНІТЬ">
      <formula>NOT(ISERROR(SEARCH("ЗАПОВНІТЬ",B50)))</formula>
    </cfRule>
  </conditionalFormatting>
  <conditionalFormatting sqref="O45:P48">
    <cfRule type="cellIs" priority="14" dxfId="221" operator="equal" stopIfTrue="1">
      <formula>0</formula>
    </cfRule>
  </conditionalFormatting>
  <conditionalFormatting sqref="O23:P24">
    <cfRule type="cellIs" priority="7" dxfId="221" operator="equal" stopIfTrue="1">
      <formula>0</formula>
    </cfRule>
  </conditionalFormatting>
  <conditionalFormatting sqref="O28:P29">
    <cfRule type="cellIs" priority="6" dxfId="221" operator="equal" stopIfTrue="1">
      <formula>0</formula>
    </cfRule>
  </conditionalFormatting>
  <conditionalFormatting sqref="P37">
    <cfRule type="cellIs" priority="5" dxfId="221" operator="equal" stopIfTrue="1">
      <formula>0</formula>
    </cfRule>
  </conditionalFormatting>
  <conditionalFormatting sqref="O24:P24">
    <cfRule type="cellIs" priority="4" dxfId="221" operator="equal" stopIfTrue="1">
      <formula>0</formula>
    </cfRule>
  </conditionalFormatting>
  <conditionalFormatting sqref="O29:P29">
    <cfRule type="cellIs" priority="3" dxfId="221" operator="equal" stopIfTrue="1">
      <formula>0</formula>
    </cfRule>
  </conditionalFormatting>
  <conditionalFormatting sqref="O24">
    <cfRule type="cellIs" priority="2" dxfId="221" operator="equal" stopIfTrue="1">
      <formula>0</formula>
    </cfRule>
  </conditionalFormatting>
  <conditionalFormatting sqref="P24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2"/>
  <sheetViews>
    <sheetView showGridLines="0" zoomScale="50" zoomScaleNormal="50" zoomScalePageLayoutView="0" workbookViewId="0" topLeftCell="A16">
      <selection activeCell="Y18" sqref="Y18"/>
    </sheetView>
  </sheetViews>
  <sheetFormatPr defaultColWidth="9.125" defaultRowHeight="12.75"/>
  <cols>
    <col min="1" max="1" width="4.50390625" style="289" customWidth="1"/>
    <col min="2" max="2" width="8.50390625" style="289" bestFit="1" customWidth="1"/>
    <col min="3" max="4" width="9.125" style="289" customWidth="1"/>
    <col min="5" max="5" width="15.375" style="289" customWidth="1"/>
    <col min="6" max="9" width="9.125" style="289" customWidth="1"/>
    <col min="10" max="10" width="18.375" style="289" customWidth="1"/>
    <col min="11" max="11" width="10.50390625" style="289" customWidth="1"/>
    <col min="12" max="12" width="23.00390625" style="289" bestFit="1" customWidth="1"/>
    <col min="13" max="15" width="14.625" style="289" customWidth="1"/>
    <col min="16" max="24" width="16.50390625" style="289" customWidth="1"/>
    <col min="25" max="25" width="17.625" style="289" customWidth="1"/>
    <col min="26" max="26" width="35.875" style="289" customWidth="1"/>
    <col min="27" max="16384" width="9.125" style="289" customWidth="1"/>
  </cols>
  <sheetData>
    <row r="2" spans="2:14" ht="22.5" customHeight="1">
      <c r="B2" s="231" t="s">
        <v>133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25" ht="37.5" customHeight="1">
      <c r="B3" s="481" t="str">
        <f>'1 січ'!G12</f>
        <v>КП "Водоканал" Мелітопольської міської ради Запорізької області</v>
      </c>
      <c r="C3" s="481"/>
      <c r="D3" s="481"/>
      <c r="E3" s="481"/>
      <c r="F3" s="481"/>
      <c r="G3" s="481"/>
      <c r="H3" s="481"/>
      <c r="I3" s="481"/>
      <c r="J3" s="222"/>
      <c r="K3" s="221"/>
      <c r="L3" s="221"/>
      <c r="M3" s="221"/>
      <c r="N3" s="221"/>
      <c r="Y3" s="304" t="str">
        <f>'1 січ'!J4</f>
        <v>2020</v>
      </c>
    </row>
    <row r="4" spans="2:14" ht="9.75" customHeight="1">
      <c r="B4" s="301"/>
      <c r="C4" s="301"/>
      <c r="D4" s="301"/>
      <c r="E4" s="301"/>
      <c r="F4" s="301"/>
      <c r="G4" s="301"/>
      <c r="H4" s="301"/>
      <c r="I4" s="301"/>
      <c r="J4" s="261"/>
      <c r="K4" s="221"/>
      <c r="L4" s="221"/>
      <c r="M4" s="221"/>
      <c r="N4" s="221"/>
    </row>
    <row r="5" spans="2:25" ht="18.75" customHeight="1">
      <c r="B5" s="473" t="s">
        <v>16</v>
      </c>
      <c r="C5" s="302"/>
      <c r="D5" s="302"/>
      <c r="E5" s="302"/>
      <c r="F5" s="302"/>
      <c r="G5" s="302"/>
      <c r="H5" s="302"/>
      <c r="I5" s="302"/>
      <c r="J5" s="302"/>
      <c r="K5" s="471" t="s">
        <v>25</v>
      </c>
      <c r="L5" s="471" t="s">
        <v>42</v>
      </c>
      <c r="M5" s="303">
        <v>1</v>
      </c>
      <c r="N5" s="303">
        <v>2</v>
      </c>
      <c r="O5" s="303">
        <v>3</v>
      </c>
      <c r="P5" s="303">
        <v>4</v>
      </c>
      <c r="Q5" s="303">
        <v>5</v>
      </c>
      <c r="R5" s="303">
        <v>6</v>
      </c>
      <c r="S5" s="303">
        <v>7</v>
      </c>
      <c r="T5" s="303">
        <v>8</v>
      </c>
      <c r="U5" s="303">
        <v>9</v>
      </c>
      <c r="V5" s="303">
        <v>10</v>
      </c>
      <c r="W5" s="303">
        <v>11</v>
      </c>
      <c r="X5" s="303">
        <v>12</v>
      </c>
      <c r="Y5" s="475" t="s">
        <v>132</v>
      </c>
    </row>
    <row r="6" spans="2:25" ht="21">
      <c r="B6" s="474"/>
      <c r="C6" s="402" t="s">
        <v>79</v>
      </c>
      <c r="D6" s="403"/>
      <c r="E6" s="403"/>
      <c r="F6" s="403"/>
      <c r="G6" s="403"/>
      <c r="H6" s="403"/>
      <c r="I6" s="403"/>
      <c r="J6" s="404"/>
      <c r="K6" s="472"/>
      <c r="L6" s="472"/>
      <c r="M6" s="176" t="s">
        <v>113</v>
      </c>
      <c r="N6" s="176" t="s">
        <v>112</v>
      </c>
      <c r="O6" s="176" t="s">
        <v>114</v>
      </c>
      <c r="P6" s="176" t="s">
        <v>123</v>
      </c>
      <c r="Q6" s="176" t="s">
        <v>122</v>
      </c>
      <c r="R6" s="176" t="s">
        <v>121</v>
      </c>
      <c r="S6" s="176" t="s">
        <v>120</v>
      </c>
      <c r="T6" s="176" t="s">
        <v>119</v>
      </c>
      <c r="U6" s="176" t="s">
        <v>118</v>
      </c>
      <c r="V6" s="176" t="s">
        <v>117</v>
      </c>
      <c r="W6" s="176" t="s">
        <v>116</v>
      </c>
      <c r="X6" s="176" t="s">
        <v>115</v>
      </c>
      <c r="Y6" s="476"/>
    </row>
    <row r="7" spans="2:25" ht="14.25">
      <c r="B7" s="232" t="s">
        <v>0</v>
      </c>
      <c r="C7" s="405" t="s">
        <v>1</v>
      </c>
      <c r="D7" s="406"/>
      <c r="E7" s="406"/>
      <c r="F7" s="406"/>
      <c r="G7" s="406"/>
      <c r="H7" s="406"/>
      <c r="I7" s="406"/>
      <c r="J7" s="407"/>
      <c r="K7" s="91" t="s">
        <v>2</v>
      </c>
      <c r="L7" s="91" t="s">
        <v>24</v>
      </c>
      <c r="M7" s="152">
        <v>1</v>
      </c>
      <c r="N7" s="152">
        <v>1</v>
      </c>
      <c r="O7" s="152">
        <v>1</v>
      </c>
      <c r="P7" s="152">
        <v>1</v>
      </c>
      <c r="Q7" s="152">
        <v>1</v>
      </c>
      <c r="R7" s="152">
        <v>1</v>
      </c>
      <c r="S7" s="152">
        <v>1</v>
      </c>
      <c r="T7" s="152">
        <v>1</v>
      </c>
      <c r="U7" s="152">
        <v>1</v>
      </c>
      <c r="V7" s="152">
        <v>1</v>
      </c>
      <c r="W7" s="152">
        <v>1</v>
      </c>
      <c r="X7" s="152">
        <v>1</v>
      </c>
      <c r="Y7" s="233" t="s">
        <v>9</v>
      </c>
    </row>
    <row r="8" spans="2:25" ht="54" customHeight="1">
      <c r="B8" s="234" t="s">
        <v>3</v>
      </c>
      <c r="C8" s="417" t="s">
        <v>101</v>
      </c>
      <c r="D8" s="418"/>
      <c r="E8" s="418"/>
      <c r="F8" s="418"/>
      <c r="G8" s="418"/>
      <c r="H8" s="418"/>
      <c r="I8" s="418"/>
      <c r="J8" s="419"/>
      <c r="K8" s="216" t="s">
        <v>26</v>
      </c>
      <c r="L8" s="256" t="s">
        <v>87</v>
      </c>
      <c r="M8" s="188">
        <f>'1 січ'!N20</f>
        <v>649</v>
      </c>
      <c r="N8" s="188">
        <f>'2 лют'!N20</f>
        <v>630</v>
      </c>
      <c r="O8" s="188">
        <f>'3 бер'!N20</f>
        <v>681</v>
      </c>
      <c r="P8" s="188">
        <f>'4 кві'!O20</f>
        <v>701</v>
      </c>
      <c r="Q8" s="188">
        <f>'5 тра'!O20</f>
        <v>709</v>
      </c>
      <c r="R8" s="188">
        <f>'6 чер'!O20</f>
        <v>758</v>
      </c>
      <c r="S8" s="188">
        <f>'7 лип'!O20</f>
        <v>815</v>
      </c>
      <c r="T8" s="188">
        <f>'8 серп'!O20</f>
        <v>735</v>
      </c>
      <c r="U8" s="188">
        <f>'9 вер'!O20</f>
        <v>718</v>
      </c>
      <c r="V8" s="188">
        <f>'10 жов'!O20</f>
        <v>652</v>
      </c>
      <c r="W8" s="188">
        <f>'11 лист'!O20</f>
        <v>590</v>
      </c>
      <c r="X8" s="188">
        <f>'12 груд'!O20</f>
        <v>584</v>
      </c>
      <c r="Y8" s="235">
        <f>'12 груд'!P20</f>
        <v>8222</v>
      </c>
    </row>
    <row r="9" spans="2:25" ht="24.75">
      <c r="B9" s="236" t="s">
        <v>17</v>
      </c>
      <c r="C9" s="420" t="s">
        <v>80</v>
      </c>
      <c r="D9" s="421"/>
      <c r="E9" s="421"/>
      <c r="F9" s="421" t="s">
        <v>64</v>
      </c>
      <c r="G9" s="421"/>
      <c r="H9" s="421"/>
      <c r="I9" s="421"/>
      <c r="J9" s="422"/>
      <c r="K9" s="217" t="s">
        <v>71</v>
      </c>
      <c r="L9" s="257" t="s">
        <v>87</v>
      </c>
      <c r="M9" s="223">
        <f>'1 січ'!N21</f>
        <v>0</v>
      </c>
      <c r="N9" s="223">
        <f>'2 лют'!N21</f>
        <v>0</v>
      </c>
      <c r="O9" s="223">
        <f>'3 бер'!N21</f>
        <v>0</v>
      </c>
      <c r="P9" s="223">
        <f>'4 кві'!O21</f>
        <v>0</v>
      </c>
      <c r="Q9" s="223">
        <f>'5 тра'!O21</f>
        <v>0</v>
      </c>
      <c r="R9" s="223">
        <f>'6 чер'!O21</f>
        <v>0</v>
      </c>
      <c r="S9" s="223">
        <f>'7 лип'!O21</f>
        <v>0</v>
      </c>
      <c r="T9" s="223">
        <f>'8 серп'!O21</f>
        <v>0</v>
      </c>
      <c r="U9" s="223">
        <f>'9 вер'!O21</f>
        <v>0</v>
      </c>
      <c r="V9" s="223">
        <f>'10 жов'!O21</f>
        <v>0</v>
      </c>
      <c r="W9" s="223">
        <f>'11 лист'!O21</f>
        <v>0</v>
      </c>
      <c r="X9" s="223">
        <f>'12 груд'!O21</f>
        <v>0</v>
      </c>
      <c r="Y9" s="237">
        <f>'12 груд'!P21</f>
        <v>0</v>
      </c>
    </row>
    <row r="10" spans="2:25" ht="24.75">
      <c r="B10" s="236" t="s">
        <v>18</v>
      </c>
      <c r="C10" s="287"/>
      <c r="D10" s="288"/>
      <c r="E10" s="288"/>
      <c r="F10" s="421" t="s">
        <v>65</v>
      </c>
      <c r="G10" s="421"/>
      <c r="H10" s="421"/>
      <c r="I10" s="421"/>
      <c r="J10" s="422"/>
      <c r="K10" s="217" t="s">
        <v>72</v>
      </c>
      <c r="L10" s="257" t="s">
        <v>87</v>
      </c>
      <c r="M10" s="223">
        <f>'1 січ'!N22</f>
        <v>649</v>
      </c>
      <c r="N10" s="223">
        <f>'2 лют'!N22</f>
        <v>630</v>
      </c>
      <c r="O10" s="223">
        <f>'3 бер'!N22</f>
        <v>681</v>
      </c>
      <c r="P10" s="223">
        <f>'4 кві'!O22</f>
        <v>701</v>
      </c>
      <c r="Q10" s="223">
        <f>'5 тра'!O22</f>
        <v>709</v>
      </c>
      <c r="R10" s="223">
        <f>'6 чер'!O22</f>
        <v>758</v>
      </c>
      <c r="S10" s="223">
        <f>'7 лип'!O22</f>
        <v>815</v>
      </c>
      <c r="T10" s="223">
        <f>'8 серп'!O22</f>
        <v>735</v>
      </c>
      <c r="U10" s="223">
        <f>'9 вер'!O22</f>
        <v>718</v>
      </c>
      <c r="V10" s="223">
        <f>'10 жов'!O22</f>
        <v>652</v>
      </c>
      <c r="W10" s="223">
        <f>'11 лист'!O22</f>
        <v>590</v>
      </c>
      <c r="X10" s="223">
        <f>'12 груд'!O22</f>
        <v>584</v>
      </c>
      <c r="Y10" s="237">
        <f>'12 груд'!P22</f>
        <v>8222</v>
      </c>
    </row>
    <row r="11" spans="2:25" ht="50.25" customHeight="1">
      <c r="B11" s="238" t="s">
        <v>9</v>
      </c>
      <c r="C11" s="420" t="s">
        <v>46</v>
      </c>
      <c r="D11" s="421"/>
      <c r="E11" s="421"/>
      <c r="F11" s="421"/>
      <c r="G11" s="421"/>
      <c r="H11" s="421"/>
      <c r="I11" s="421"/>
      <c r="J11" s="422"/>
      <c r="K11" s="217" t="s">
        <v>27</v>
      </c>
      <c r="L11" s="258" t="s">
        <v>127</v>
      </c>
      <c r="M11" s="224">
        <f>'1 січ'!N23</f>
        <v>1.2806</v>
      </c>
      <c r="N11" s="224">
        <f>'2 лют'!N23</f>
        <v>1.2777</v>
      </c>
      <c r="O11" s="224">
        <f>'3 бер'!N23</f>
        <v>1.2388</v>
      </c>
      <c r="P11" s="224">
        <f>'4 кві'!O23</f>
        <v>1.1882</v>
      </c>
      <c r="Q11" s="224">
        <f>'5 тра'!O23</f>
        <v>1.1333</v>
      </c>
      <c r="R11" s="224">
        <f>'6 чер'!O23</f>
        <v>1.1374</v>
      </c>
      <c r="S11" s="224">
        <f>'7 лип'!O23</f>
        <v>1.134</v>
      </c>
      <c r="T11" s="224">
        <f>'8 серп'!O23</f>
        <v>1.2892</v>
      </c>
      <c r="U11" s="224">
        <f>'9 вер'!O23</f>
        <v>1.2979</v>
      </c>
      <c r="V11" s="224">
        <f>'10 жов'!O23</f>
        <v>1.1791</v>
      </c>
      <c r="W11" s="224">
        <f>'11 лист'!O23</f>
        <v>1.19041</v>
      </c>
      <c r="X11" s="224">
        <f>'12 груд'!O23</f>
        <v>1.1288</v>
      </c>
      <c r="Y11" s="239">
        <f>'12 груд'!P23</f>
        <v>1.2021</v>
      </c>
    </row>
    <row r="12" spans="2:25" ht="50.25" customHeight="1">
      <c r="B12" s="238" t="s">
        <v>4</v>
      </c>
      <c r="C12" s="420" t="s">
        <v>66</v>
      </c>
      <c r="D12" s="421"/>
      <c r="E12" s="421"/>
      <c r="F12" s="421"/>
      <c r="G12" s="421"/>
      <c r="H12" s="421"/>
      <c r="I12" s="421"/>
      <c r="J12" s="422"/>
      <c r="K12" s="217" t="s">
        <v>28</v>
      </c>
      <c r="L12" s="258" t="s">
        <v>127</v>
      </c>
      <c r="M12" s="224">
        <f>'1 січ'!N24</f>
        <v>1.31495</v>
      </c>
      <c r="N12" s="224">
        <f>'2 лют'!N24</f>
        <v>1.31495</v>
      </c>
      <c r="O12" s="224">
        <f>'3 бер'!N24</f>
        <v>1.31495</v>
      </c>
      <c r="P12" s="224">
        <f>'4 кві'!O24</f>
        <v>1.30015</v>
      </c>
      <c r="Q12" s="224">
        <f>'5 тра'!O24</f>
        <v>1.30015</v>
      </c>
      <c r="R12" s="224">
        <f>'6 чер'!O24</f>
        <v>1.30015</v>
      </c>
      <c r="S12" s="224">
        <f>'7 лип'!O24</f>
        <v>1.30015</v>
      </c>
      <c r="T12" s="224">
        <f>'8 серп'!O24</f>
        <v>1.30015</v>
      </c>
      <c r="U12" s="224">
        <f>'9 вер'!O24</f>
        <v>1.30015</v>
      </c>
      <c r="V12" s="224">
        <f>'10 жов'!O24</f>
        <v>1.30015</v>
      </c>
      <c r="W12" s="224">
        <f>'11 лист'!O24</f>
        <v>1.30015</v>
      </c>
      <c r="X12" s="224">
        <f>'12 груд'!O24</f>
        <v>1.30015</v>
      </c>
      <c r="Y12" s="239">
        <f>'12 груд'!P24</f>
        <v>1.30015</v>
      </c>
    </row>
    <row r="13" spans="2:25" ht="52.5" customHeight="1">
      <c r="B13" s="238" t="s">
        <v>5</v>
      </c>
      <c r="C13" s="477" t="s">
        <v>102</v>
      </c>
      <c r="D13" s="421"/>
      <c r="E13" s="421"/>
      <c r="F13" s="421"/>
      <c r="G13" s="421"/>
      <c r="H13" s="421"/>
      <c r="I13" s="421"/>
      <c r="J13" s="422"/>
      <c r="K13" s="217" t="s">
        <v>29</v>
      </c>
      <c r="L13" s="257" t="s">
        <v>87</v>
      </c>
      <c r="M13" s="190">
        <f>'1 січ'!N25</f>
        <v>315</v>
      </c>
      <c r="N13" s="190">
        <f>'2 лют'!N25</f>
        <v>306</v>
      </c>
      <c r="O13" s="190">
        <f>'3 бер'!N25</f>
        <v>273</v>
      </c>
      <c r="P13" s="190">
        <f>'4 кві'!O25</f>
        <v>253</v>
      </c>
      <c r="Q13" s="190">
        <f>'5 тра'!O25</f>
        <v>239</v>
      </c>
      <c r="R13" s="190">
        <f>'6 чер'!O25</f>
        <v>238</v>
      </c>
      <c r="S13" s="190">
        <f>'7 лип'!O25</f>
        <v>243</v>
      </c>
      <c r="T13" s="190">
        <f>'8 серп'!O25</f>
        <v>240</v>
      </c>
      <c r="U13" s="190">
        <f>'9 вер'!O25</f>
        <v>228</v>
      </c>
      <c r="V13" s="190">
        <f>'10 жов'!O25</f>
        <v>243</v>
      </c>
      <c r="W13" s="190">
        <f>'11 лист'!O25</f>
        <v>271</v>
      </c>
      <c r="X13" s="190">
        <f>'12 груд'!O25</f>
        <v>294</v>
      </c>
      <c r="Y13" s="240">
        <f>'12 груд'!P25</f>
        <v>3143</v>
      </c>
    </row>
    <row r="14" spans="2:25" ht="24.75">
      <c r="B14" s="238" t="s">
        <v>53</v>
      </c>
      <c r="C14" s="420" t="s">
        <v>80</v>
      </c>
      <c r="D14" s="421"/>
      <c r="E14" s="421"/>
      <c r="F14" s="421" t="s">
        <v>64</v>
      </c>
      <c r="G14" s="421"/>
      <c r="H14" s="421"/>
      <c r="I14" s="421"/>
      <c r="J14" s="422"/>
      <c r="K14" s="217" t="s">
        <v>73</v>
      </c>
      <c r="L14" s="257" t="s">
        <v>87</v>
      </c>
      <c r="M14" s="225">
        <f>'1 січ'!N26</f>
        <v>164</v>
      </c>
      <c r="N14" s="225">
        <f>'2 лют'!N26</f>
        <v>154</v>
      </c>
      <c r="O14" s="225">
        <f>'3 бер'!N26</f>
        <v>146</v>
      </c>
      <c r="P14" s="225">
        <f>'4 кві'!O26</f>
        <v>134</v>
      </c>
      <c r="Q14" s="225">
        <f>'5 тра'!O26</f>
        <v>129</v>
      </c>
      <c r="R14" s="225">
        <f>'6 чер'!O26</f>
        <v>130</v>
      </c>
      <c r="S14" s="225">
        <f>'7 лип'!O26</f>
        <v>133</v>
      </c>
      <c r="T14" s="225">
        <f>'8 серп'!O26</f>
        <v>132</v>
      </c>
      <c r="U14" s="225">
        <f>'9 вер'!O26</f>
        <v>128</v>
      </c>
      <c r="V14" s="225">
        <f>'10 жов'!O26</f>
        <v>131</v>
      </c>
      <c r="W14" s="225">
        <f>'11 лист'!O26</f>
        <v>151</v>
      </c>
      <c r="X14" s="225">
        <f>'12 груд'!O26</f>
        <v>164</v>
      </c>
      <c r="Y14" s="241">
        <f>'12 груд'!P26</f>
        <v>1696</v>
      </c>
    </row>
    <row r="15" spans="2:25" ht="24.75">
      <c r="B15" s="238" t="s">
        <v>54</v>
      </c>
      <c r="C15" s="287"/>
      <c r="D15" s="288"/>
      <c r="E15" s="288"/>
      <c r="F15" s="421" t="s">
        <v>65</v>
      </c>
      <c r="G15" s="421"/>
      <c r="H15" s="421"/>
      <c r="I15" s="421"/>
      <c r="J15" s="422"/>
      <c r="K15" s="217" t="s">
        <v>74</v>
      </c>
      <c r="L15" s="257" t="s">
        <v>87</v>
      </c>
      <c r="M15" s="225">
        <f>'1 січ'!N27</f>
        <v>151</v>
      </c>
      <c r="N15" s="225">
        <f>'2 лют'!N27</f>
        <v>152</v>
      </c>
      <c r="O15" s="225">
        <f>'3 бер'!N27</f>
        <v>127</v>
      </c>
      <c r="P15" s="225">
        <f>'4 кві'!O27</f>
        <v>119</v>
      </c>
      <c r="Q15" s="225">
        <f>'5 тра'!O27</f>
        <v>110</v>
      </c>
      <c r="R15" s="225">
        <f>'6 чер'!O27</f>
        <v>108</v>
      </c>
      <c r="S15" s="225">
        <f>'7 лип'!O27</f>
        <v>110</v>
      </c>
      <c r="T15" s="225">
        <f>'8 серп'!O27</f>
        <v>108</v>
      </c>
      <c r="U15" s="225">
        <f>'9 вер'!O27</f>
        <v>100</v>
      </c>
      <c r="V15" s="225">
        <f>'10 жов'!O27</f>
        <v>112</v>
      </c>
      <c r="W15" s="225">
        <f>'11 лист'!O27</f>
        <v>120</v>
      </c>
      <c r="X15" s="225">
        <f>'12 груд'!O27</f>
        <v>130</v>
      </c>
      <c r="Y15" s="241">
        <f>'12 груд'!P27</f>
        <v>1447</v>
      </c>
    </row>
    <row r="16" spans="2:25" ht="52.5" customHeight="1">
      <c r="B16" s="238" t="s">
        <v>6</v>
      </c>
      <c r="C16" s="420" t="s">
        <v>23</v>
      </c>
      <c r="D16" s="421"/>
      <c r="E16" s="421"/>
      <c r="F16" s="421"/>
      <c r="G16" s="421"/>
      <c r="H16" s="421"/>
      <c r="I16" s="421"/>
      <c r="J16" s="422"/>
      <c r="K16" s="217" t="s">
        <v>30</v>
      </c>
      <c r="L16" s="258" t="s">
        <v>127</v>
      </c>
      <c r="M16" s="224">
        <f>'1 січ'!N28</f>
        <v>0.9341</v>
      </c>
      <c r="N16" s="224">
        <f>'2 лют'!N28</f>
        <v>0.8197</v>
      </c>
      <c r="O16" s="224">
        <f>'3 бер'!N28</f>
        <v>0.9357</v>
      </c>
      <c r="P16" s="224">
        <f>'4 кві'!O28</f>
        <v>0.846</v>
      </c>
      <c r="Q16" s="224">
        <f>'5 тра'!O28</f>
        <v>0.7491</v>
      </c>
      <c r="R16" s="224">
        <f>'6 чер'!O28</f>
        <v>0.7478</v>
      </c>
      <c r="S16" s="224">
        <f>'7 лип'!O28</f>
        <v>0.7224</v>
      </c>
      <c r="T16" s="224">
        <f>'8 серп'!O28</f>
        <v>0.8072</v>
      </c>
      <c r="U16" s="224">
        <f>'9 вер'!O28</f>
        <v>0.7392</v>
      </c>
      <c r="V16" s="224">
        <f>'10 жов'!O28</f>
        <v>0.7893</v>
      </c>
      <c r="W16" s="224">
        <f>'11 лист'!O28</f>
        <v>0.82601</v>
      </c>
      <c r="X16" s="224">
        <f>'12 груд'!O28</f>
        <v>0.9287</v>
      </c>
      <c r="Y16" s="239">
        <f>'12 груд'!P28</f>
        <v>0.8199</v>
      </c>
    </row>
    <row r="17" spans="2:25" ht="52.5" customHeight="1">
      <c r="B17" s="242" t="s">
        <v>7</v>
      </c>
      <c r="C17" s="430" t="s">
        <v>67</v>
      </c>
      <c r="D17" s="431"/>
      <c r="E17" s="431"/>
      <c r="F17" s="431"/>
      <c r="G17" s="431"/>
      <c r="H17" s="431"/>
      <c r="I17" s="431"/>
      <c r="J17" s="432"/>
      <c r="K17" s="218" t="s">
        <v>31</v>
      </c>
      <c r="L17" s="259" t="s">
        <v>127</v>
      </c>
      <c r="M17" s="226">
        <f>'1 січ'!N29</f>
        <v>0.87924</v>
      </c>
      <c r="N17" s="226">
        <f>'2 лют'!N29</f>
        <v>0.87924</v>
      </c>
      <c r="O17" s="226">
        <f>'3 бер'!N29</f>
        <v>0.87924</v>
      </c>
      <c r="P17" s="226">
        <f>'4 кві'!O29</f>
        <v>0.85773</v>
      </c>
      <c r="Q17" s="226">
        <f>'5 тра'!O29</f>
        <v>0.85773</v>
      </c>
      <c r="R17" s="226">
        <f>'6 чер'!O29</f>
        <v>0.85773</v>
      </c>
      <c r="S17" s="226">
        <f>'7 лип'!O29</f>
        <v>0.85773</v>
      </c>
      <c r="T17" s="226">
        <f>'8 серп'!O29</f>
        <v>0.85773</v>
      </c>
      <c r="U17" s="226">
        <f>'9 вер'!O29</f>
        <v>0.85773</v>
      </c>
      <c r="V17" s="226">
        <f>'10 жов'!O29</f>
        <v>0.85773</v>
      </c>
      <c r="W17" s="226">
        <f>'11 лист'!O29</f>
        <v>0.85773</v>
      </c>
      <c r="X17" s="226">
        <f>'12 груд'!O29</f>
        <v>0.85773</v>
      </c>
      <c r="Y17" s="243">
        <f>'12 груд'!P29</f>
        <v>0.85773</v>
      </c>
    </row>
    <row r="18" spans="2:25" ht="52.5" customHeight="1">
      <c r="B18" s="236" t="s">
        <v>10</v>
      </c>
      <c r="C18" s="417" t="s">
        <v>103</v>
      </c>
      <c r="D18" s="418"/>
      <c r="E18" s="418"/>
      <c r="F18" s="418"/>
      <c r="G18" s="418"/>
      <c r="H18" s="418"/>
      <c r="I18" s="418"/>
      <c r="J18" s="419"/>
      <c r="K18" s="219" t="s">
        <v>32</v>
      </c>
      <c r="L18" s="260" t="s">
        <v>86</v>
      </c>
      <c r="M18" s="223">
        <f>'1 січ'!N30</f>
        <v>-2146</v>
      </c>
      <c r="N18" s="223">
        <f>'2 лют'!N30</f>
        <v>-1862</v>
      </c>
      <c r="O18" s="223">
        <f>'3 бер'!N30</f>
        <v>-1777</v>
      </c>
      <c r="P18" s="223">
        <f>'4 кві'!O30</f>
        <v>-1680</v>
      </c>
      <c r="Q18" s="223">
        <f>'5 тра'!O30</f>
        <v>-1839</v>
      </c>
      <c r="R18" s="223">
        <f>'6 чер'!O30</f>
        <v>-1942</v>
      </c>
      <c r="S18" s="223">
        <f>'7 лип'!O30</f>
        <v>-1958</v>
      </c>
      <c r="T18" s="223">
        <f>'8 серп'!O30</f>
        <v>-1845</v>
      </c>
      <c r="U18" s="223">
        <f>'9 вер'!O30</f>
        <v>-1594</v>
      </c>
      <c r="V18" s="223">
        <f>'10 жов'!O30</f>
        <v>-1440</v>
      </c>
      <c r="W18" s="223">
        <f>'11 лист'!O30</f>
        <v>-1474</v>
      </c>
      <c r="X18" s="223">
        <f>'12 груд'!O30</f>
        <v>-1403</v>
      </c>
      <c r="Y18" s="237">
        <f>'12 груд'!P30</f>
        <v>-2146</v>
      </c>
    </row>
    <row r="19" spans="2:25" ht="54" customHeight="1">
      <c r="B19" s="238" t="s">
        <v>13</v>
      </c>
      <c r="C19" s="420" t="s">
        <v>104</v>
      </c>
      <c r="D19" s="421"/>
      <c r="E19" s="421"/>
      <c r="F19" s="421"/>
      <c r="G19" s="421"/>
      <c r="H19" s="421"/>
      <c r="I19" s="421"/>
      <c r="J19" s="422"/>
      <c r="K19" s="217" t="s">
        <v>33</v>
      </c>
      <c r="L19" s="258" t="s">
        <v>86</v>
      </c>
      <c r="M19" s="192">
        <f>'1 січ'!N31</f>
        <v>2134</v>
      </c>
      <c r="N19" s="192">
        <f>'2 лют'!N31</f>
        <v>1939</v>
      </c>
      <c r="O19" s="192">
        <f>'3 бер'!N31</f>
        <v>2076</v>
      </c>
      <c r="P19" s="192">
        <f>'4 кві'!O31</f>
        <v>1995</v>
      </c>
      <c r="Q19" s="192">
        <f>'5 тра'!O31</f>
        <v>1949</v>
      </c>
      <c r="R19" s="192">
        <f>'6 чер'!O31</f>
        <v>2049</v>
      </c>
      <c r="S19" s="192">
        <f>'7 лип'!O31</f>
        <v>2179</v>
      </c>
      <c r="T19" s="192">
        <f>'8 серп'!O31</f>
        <v>2144</v>
      </c>
      <c r="U19" s="192">
        <f>'9 вер'!O31</f>
        <v>2255</v>
      </c>
      <c r="V19" s="192">
        <f>'10 жов'!O31</f>
        <v>2126</v>
      </c>
      <c r="W19" s="192">
        <f>'11 лист'!O31</f>
        <v>2029</v>
      </c>
      <c r="X19" s="192">
        <f>'12 груд'!O31</f>
        <v>2125</v>
      </c>
      <c r="Y19" s="244">
        <f>'12 груд'!P31</f>
        <v>25000</v>
      </c>
    </row>
    <row r="20" spans="2:25" ht="24.75">
      <c r="B20" s="238" t="s">
        <v>55</v>
      </c>
      <c r="C20" s="420" t="s">
        <v>80</v>
      </c>
      <c r="D20" s="421"/>
      <c r="E20" s="421"/>
      <c r="F20" s="421" t="s">
        <v>64</v>
      </c>
      <c r="G20" s="421"/>
      <c r="H20" s="421"/>
      <c r="I20" s="421"/>
      <c r="J20" s="422"/>
      <c r="K20" s="217" t="s">
        <v>75</v>
      </c>
      <c r="L20" s="258" t="s">
        <v>86</v>
      </c>
      <c r="M20" s="227">
        <f>'1 січ'!N32</f>
        <v>277</v>
      </c>
      <c r="N20" s="227">
        <f>'2 лют'!N32</f>
        <v>236</v>
      </c>
      <c r="O20" s="227">
        <f>'3 бер'!N32</f>
        <v>240</v>
      </c>
      <c r="P20" s="227">
        <f>'4 кві'!O32</f>
        <v>206</v>
      </c>
      <c r="Q20" s="227">
        <f>'5 тра'!O32</f>
        <v>194</v>
      </c>
      <c r="R20" s="227">
        <f>'6 чер'!O32</f>
        <v>196</v>
      </c>
      <c r="S20" s="227">
        <f>'7 лип'!O32</f>
        <v>200</v>
      </c>
      <c r="T20" s="227">
        <f>'8 серп'!O32</f>
        <v>217</v>
      </c>
      <c r="U20" s="227">
        <f>'9 вер'!O32</f>
        <v>236</v>
      </c>
      <c r="V20" s="227">
        <f>'10 жов'!O32</f>
        <v>241</v>
      </c>
      <c r="W20" s="227">
        <f>'11 лист'!O32</f>
        <v>277</v>
      </c>
      <c r="X20" s="227">
        <f>'12 груд'!O32</f>
        <v>312</v>
      </c>
      <c r="Y20" s="245">
        <f>'12 груд'!P32</f>
        <v>2832</v>
      </c>
    </row>
    <row r="21" spans="2:25" ht="24.75">
      <c r="B21" s="238" t="s">
        <v>56</v>
      </c>
      <c r="C21" s="287"/>
      <c r="D21" s="288"/>
      <c r="E21" s="288"/>
      <c r="F21" s="421" t="s">
        <v>65</v>
      </c>
      <c r="G21" s="421"/>
      <c r="H21" s="421"/>
      <c r="I21" s="421"/>
      <c r="J21" s="422"/>
      <c r="K21" s="217" t="s">
        <v>76</v>
      </c>
      <c r="L21" s="258" t="s">
        <v>86</v>
      </c>
      <c r="M21" s="227">
        <f>'1 січ'!N33</f>
        <v>1857</v>
      </c>
      <c r="N21" s="227">
        <f>'2 лют'!N33</f>
        <v>1703</v>
      </c>
      <c r="O21" s="227">
        <f>'3 бер'!N33</f>
        <v>1836</v>
      </c>
      <c r="P21" s="227">
        <f>'4 кві'!O33</f>
        <v>1789</v>
      </c>
      <c r="Q21" s="227">
        <f>'5 тра'!O33</f>
        <v>1755</v>
      </c>
      <c r="R21" s="227">
        <f>'6 чер'!O33</f>
        <v>1853</v>
      </c>
      <c r="S21" s="227">
        <f>'7 лип'!O33</f>
        <v>1979</v>
      </c>
      <c r="T21" s="227">
        <f>'8 серп'!O33</f>
        <v>1927</v>
      </c>
      <c r="U21" s="227">
        <f>'9 вер'!O33</f>
        <v>2019</v>
      </c>
      <c r="V21" s="227">
        <f>'10 жов'!O33</f>
        <v>1885</v>
      </c>
      <c r="W21" s="227">
        <f>'11 лист'!O33</f>
        <v>1752</v>
      </c>
      <c r="X21" s="227">
        <f>'12 груд'!O33</f>
        <v>1813</v>
      </c>
      <c r="Y21" s="245">
        <f>'12 груд'!P33</f>
        <v>22168</v>
      </c>
    </row>
    <row r="22" spans="2:25" ht="51" customHeight="1">
      <c r="B22" s="238" t="s">
        <v>14</v>
      </c>
      <c r="C22" s="420" t="s">
        <v>105</v>
      </c>
      <c r="D22" s="421"/>
      <c r="E22" s="421"/>
      <c r="F22" s="421"/>
      <c r="G22" s="421"/>
      <c r="H22" s="421"/>
      <c r="I22" s="421"/>
      <c r="J22" s="422"/>
      <c r="K22" s="217" t="s">
        <v>34</v>
      </c>
      <c r="L22" s="258" t="s">
        <v>86</v>
      </c>
      <c r="M22" s="227">
        <f>'1 січ'!N34</f>
        <v>1850</v>
      </c>
      <c r="N22" s="227">
        <f>'2 лют'!N34</f>
        <v>1854</v>
      </c>
      <c r="O22" s="227">
        <f>'3 бер'!N34</f>
        <v>1979</v>
      </c>
      <c r="P22" s="227">
        <f>'4 кві'!O34</f>
        <v>2154</v>
      </c>
      <c r="Q22" s="227">
        <f>'5 тра'!O34</f>
        <v>2052</v>
      </c>
      <c r="R22" s="227">
        <f>'6 чер'!O34</f>
        <v>2065</v>
      </c>
      <c r="S22" s="227">
        <f>'7 лип'!O34</f>
        <v>2066</v>
      </c>
      <c r="T22" s="227">
        <f>'8 серп'!O34</f>
        <v>1893</v>
      </c>
      <c r="U22" s="227">
        <f>'9 вер'!O34</f>
        <v>2101</v>
      </c>
      <c r="V22" s="227">
        <f>'10 жов'!O34</f>
        <v>2160</v>
      </c>
      <c r="W22" s="227">
        <f>'11 лист'!O34</f>
        <v>1958</v>
      </c>
      <c r="X22" s="227">
        <f>'12 груд'!O34</f>
        <v>1931</v>
      </c>
      <c r="Y22" s="245">
        <f>'12 груд'!P34</f>
        <v>24063</v>
      </c>
    </row>
    <row r="23" spans="2:25" ht="51" customHeight="1">
      <c r="B23" s="246" t="s">
        <v>57</v>
      </c>
      <c r="C23" s="478" t="s">
        <v>61</v>
      </c>
      <c r="D23" s="479"/>
      <c r="E23" s="479"/>
      <c r="F23" s="479"/>
      <c r="G23" s="479"/>
      <c r="H23" s="479"/>
      <c r="I23" s="479"/>
      <c r="J23" s="480"/>
      <c r="K23" s="217" t="s">
        <v>77</v>
      </c>
      <c r="L23" s="258" t="s">
        <v>86</v>
      </c>
      <c r="M23" s="228">
        <f>'1 січ'!N35</f>
        <v>0</v>
      </c>
      <c r="N23" s="228">
        <f>'2 лют'!N35</f>
        <v>0</v>
      </c>
      <c r="O23" s="228">
        <f>'3 бер'!N35</f>
        <v>0</v>
      </c>
      <c r="P23" s="228">
        <f>'4 кві'!O35</f>
        <v>0</v>
      </c>
      <c r="Q23" s="228">
        <f>'5 тра'!O35</f>
        <v>0</v>
      </c>
      <c r="R23" s="228">
        <f>'6 чер'!O35</f>
        <v>0</v>
      </c>
      <c r="S23" s="228">
        <f>'7 лип'!O35</f>
        <v>0</v>
      </c>
      <c r="T23" s="228">
        <f>'8 серп'!O35</f>
        <v>0</v>
      </c>
      <c r="U23" s="228">
        <f>'9 вер'!O35</f>
        <v>0</v>
      </c>
      <c r="V23" s="228">
        <f>'10 жов'!O35</f>
        <v>0</v>
      </c>
      <c r="W23" s="228">
        <f>'11 лист'!O35</f>
        <v>0</v>
      </c>
      <c r="X23" s="228">
        <f>'12 груд'!O35</f>
        <v>0</v>
      </c>
      <c r="Y23" s="247">
        <f>'12 груд'!P35</f>
        <v>0</v>
      </c>
    </row>
    <row r="24" spans="2:25" ht="51" customHeight="1">
      <c r="B24" s="238" t="s">
        <v>11</v>
      </c>
      <c r="C24" s="420" t="s">
        <v>106</v>
      </c>
      <c r="D24" s="421"/>
      <c r="E24" s="421"/>
      <c r="F24" s="421"/>
      <c r="G24" s="421"/>
      <c r="H24" s="421"/>
      <c r="I24" s="421"/>
      <c r="J24" s="422"/>
      <c r="K24" s="217" t="s">
        <v>35</v>
      </c>
      <c r="L24" s="258" t="s">
        <v>86</v>
      </c>
      <c r="M24" s="192">
        <f>'1 січ'!N36</f>
        <v>-1862</v>
      </c>
      <c r="N24" s="192">
        <f>'2 лют'!N36</f>
        <v>-1777</v>
      </c>
      <c r="O24" s="192">
        <f>'3 бер'!N36</f>
        <v>-1680</v>
      </c>
      <c r="P24" s="192">
        <f>'4 кві'!O36</f>
        <v>-1839</v>
      </c>
      <c r="Q24" s="192">
        <f>'5 тра'!O36</f>
        <v>-1942</v>
      </c>
      <c r="R24" s="192">
        <f>'6 чер'!O36</f>
        <v>-1958</v>
      </c>
      <c r="S24" s="192">
        <f>'7 лип'!O36</f>
        <v>-1845</v>
      </c>
      <c r="T24" s="192">
        <f>'8 серп'!O36</f>
        <v>-1594</v>
      </c>
      <c r="U24" s="192">
        <f>'9 вер'!O36</f>
        <v>-1440</v>
      </c>
      <c r="V24" s="192">
        <f>'10 жов'!O36</f>
        <v>-1474</v>
      </c>
      <c r="W24" s="192">
        <f>'11 лист'!O36</f>
        <v>-1403</v>
      </c>
      <c r="X24" s="192">
        <f>'12 груд'!O36</f>
        <v>-1209</v>
      </c>
      <c r="Y24" s="244">
        <f>'12 груд'!P36</f>
        <v>-1209</v>
      </c>
    </row>
    <row r="25" spans="2:25" ht="51" customHeight="1">
      <c r="B25" s="238" t="s">
        <v>58</v>
      </c>
      <c r="C25" s="478" t="s">
        <v>60</v>
      </c>
      <c r="D25" s="479"/>
      <c r="E25" s="479"/>
      <c r="F25" s="479"/>
      <c r="G25" s="479"/>
      <c r="H25" s="479"/>
      <c r="I25" s="479"/>
      <c r="J25" s="480"/>
      <c r="K25" s="217" t="s">
        <v>78</v>
      </c>
      <c r="L25" s="258" t="s">
        <v>86</v>
      </c>
      <c r="M25" s="227">
        <f>'1 січ'!N37</f>
        <v>0</v>
      </c>
      <c r="N25" s="227">
        <f>'2 лют'!N37</f>
        <v>0</v>
      </c>
      <c r="O25" s="227">
        <f>'3 бер'!N37</f>
        <v>0</v>
      </c>
      <c r="P25" s="227">
        <f>'4 кві'!O37</f>
        <v>0</v>
      </c>
      <c r="Q25" s="227">
        <f>'5 тра'!O37</f>
        <v>0</v>
      </c>
      <c r="R25" s="227">
        <f>'6 чер'!O37</f>
        <v>0</v>
      </c>
      <c r="S25" s="227">
        <f>'7 лип'!O37</f>
        <v>0</v>
      </c>
      <c r="T25" s="227">
        <f>'8 серп'!O37</f>
        <v>0</v>
      </c>
      <c r="U25" s="227">
        <f>'9 вер'!O37</f>
        <v>0</v>
      </c>
      <c r="V25" s="227">
        <f>'10 жов'!O37</f>
        <v>0</v>
      </c>
      <c r="W25" s="227">
        <f>'11 лист'!O37</f>
        <v>0</v>
      </c>
      <c r="X25" s="227">
        <f>'12 груд'!O37</f>
        <v>0</v>
      </c>
      <c r="Y25" s="245">
        <f>'12 груд'!P37</f>
        <v>0</v>
      </c>
    </row>
    <row r="26" spans="2:25" ht="50.25" customHeight="1">
      <c r="B26" s="238" t="s">
        <v>12</v>
      </c>
      <c r="C26" s="420" t="s">
        <v>68</v>
      </c>
      <c r="D26" s="421"/>
      <c r="E26" s="421"/>
      <c r="F26" s="421"/>
      <c r="G26" s="421"/>
      <c r="H26" s="421"/>
      <c r="I26" s="421"/>
      <c r="J26" s="422"/>
      <c r="K26" s="217" t="s">
        <v>36</v>
      </c>
      <c r="L26" s="258" t="s">
        <v>88</v>
      </c>
      <c r="M26" s="229">
        <f>'1 січ'!N38</f>
        <v>366</v>
      </c>
      <c r="N26" s="229">
        <f>'2 лют'!N38</f>
        <v>316</v>
      </c>
      <c r="O26" s="229">
        <f>'3 бер'!N38</f>
        <v>298</v>
      </c>
      <c r="P26" s="229">
        <f>'4 кві'!O38</f>
        <v>369</v>
      </c>
      <c r="Q26" s="229">
        <f>'5 тра'!O38</f>
        <v>342</v>
      </c>
      <c r="R26" s="229">
        <f>'6 чер'!O38</f>
        <v>460</v>
      </c>
      <c r="S26" s="229">
        <f>'7 лип'!O38</f>
        <v>484</v>
      </c>
      <c r="T26" s="229">
        <f>'8 серп'!O38</f>
        <v>423</v>
      </c>
      <c r="U26" s="229">
        <f>'9 вер'!O38</f>
        <v>324</v>
      </c>
      <c r="V26" s="229">
        <f>'10 жов'!O38</f>
        <v>388</v>
      </c>
      <c r="W26" s="229">
        <f>'11 лист'!O38</f>
        <v>297</v>
      </c>
      <c r="X26" s="229">
        <f>'12 груд'!O38</f>
        <v>305</v>
      </c>
      <c r="Y26" s="248">
        <f>'12 груд'!P38</f>
        <v>4372</v>
      </c>
    </row>
    <row r="27" spans="2:25" ht="50.25" customHeight="1">
      <c r="B27" s="249" t="s">
        <v>19</v>
      </c>
      <c r="C27" s="420" t="s">
        <v>107</v>
      </c>
      <c r="D27" s="421"/>
      <c r="E27" s="421"/>
      <c r="F27" s="421"/>
      <c r="G27" s="421"/>
      <c r="H27" s="421"/>
      <c r="I27" s="421"/>
      <c r="J27" s="422"/>
      <c r="K27" s="217" t="s">
        <v>37</v>
      </c>
      <c r="L27" s="258" t="s">
        <v>86</v>
      </c>
      <c r="M27" s="225">
        <f>'1 січ'!N39</f>
        <v>24</v>
      </c>
      <c r="N27" s="225">
        <f>'2 лют'!N39</f>
        <v>17</v>
      </c>
      <c r="O27" s="225">
        <f>'3 бер'!N39</f>
        <v>17</v>
      </c>
      <c r="P27" s="225">
        <f>'4 кві'!O39</f>
        <v>18</v>
      </c>
      <c r="Q27" s="225">
        <f>'5 тра'!O39</f>
        <v>26</v>
      </c>
      <c r="R27" s="225">
        <f>'6 чер'!O39</f>
        <v>33</v>
      </c>
      <c r="S27" s="225">
        <f>'7 лип'!O39</f>
        <v>48</v>
      </c>
      <c r="T27" s="225">
        <f>'8 серп'!O39</f>
        <v>28</v>
      </c>
      <c r="U27" s="225">
        <f>'9 вер'!O39</f>
        <v>29</v>
      </c>
      <c r="V27" s="225">
        <f>'10 жов'!O39</f>
        <v>21</v>
      </c>
      <c r="W27" s="225">
        <f>'11 лист'!O39</f>
        <v>27</v>
      </c>
      <c r="X27" s="225">
        <f>'12 груд'!O39</f>
        <v>19</v>
      </c>
      <c r="Y27" s="241">
        <f>'12 груд'!P39</f>
        <v>24</v>
      </c>
    </row>
    <row r="28" spans="2:25" ht="24.75">
      <c r="B28" s="249" t="s">
        <v>20</v>
      </c>
      <c r="C28" s="420" t="s">
        <v>108</v>
      </c>
      <c r="D28" s="421"/>
      <c r="E28" s="421"/>
      <c r="F28" s="421"/>
      <c r="G28" s="421"/>
      <c r="H28" s="421"/>
      <c r="I28" s="421"/>
      <c r="J28" s="422"/>
      <c r="K28" s="217" t="s">
        <v>38</v>
      </c>
      <c r="L28" s="258" t="s">
        <v>86</v>
      </c>
      <c r="M28" s="225">
        <f>'1 січ'!N40</f>
        <v>17</v>
      </c>
      <c r="N28" s="225">
        <f>'2 лют'!N40</f>
        <v>17</v>
      </c>
      <c r="O28" s="225">
        <f>'3 бер'!N40</f>
        <v>16</v>
      </c>
      <c r="P28" s="225">
        <f>'4 кві'!O40</f>
        <v>24</v>
      </c>
      <c r="Q28" s="225">
        <f>'5 тра'!O40</f>
        <v>16</v>
      </c>
      <c r="R28" s="225">
        <f>'6 чер'!O40</f>
        <v>46</v>
      </c>
      <c r="S28" s="225">
        <f>'7 лип'!O40</f>
        <v>26</v>
      </c>
      <c r="T28" s="225">
        <f>'8 серп'!O40</f>
        <v>28</v>
      </c>
      <c r="U28" s="225">
        <f>'9 вер'!O40</f>
        <v>18</v>
      </c>
      <c r="V28" s="225">
        <f>'10 жов'!O40</f>
        <v>26</v>
      </c>
      <c r="W28" s="225">
        <f>'11 лист'!O40</f>
        <v>18</v>
      </c>
      <c r="X28" s="225">
        <f>'12 груд'!O40</f>
        <v>18</v>
      </c>
      <c r="Y28" s="241">
        <f>'12 груд'!P40</f>
        <v>270</v>
      </c>
    </row>
    <row r="29" spans="2:25" ht="24.75">
      <c r="B29" s="250" t="s">
        <v>21</v>
      </c>
      <c r="C29" s="420" t="s">
        <v>109</v>
      </c>
      <c r="D29" s="421"/>
      <c r="E29" s="421"/>
      <c r="F29" s="421"/>
      <c r="G29" s="421"/>
      <c r="H29" s="421"/>
      <c r="I29" s="421"/>
      <c r="J29" s="422"/>
      <c r="K29" s="217" t="s">
        <v>39</v>
      </c>
      <c r="L29" s="258" t="s">
        <v>86</v>
      </c>
      <c r="M29" s="230">
        <f>'1 січ'!N41</f>
        <v>24</v>
      </c>
      <c r="N29" s="230">
        <f>'2 лют'!N41</f>
        <v>17</v>
      </c>
      <c r="O29" s="230">
        <f>'3 бер'!N41</f>
        <v>15</v>
      </c>
      <c r="P29" s="230">
        <f>'4 кві'!O41</f>
        <v>16</v>
      </c>
      <c r="Q29" s="230">
        <f>'5 тра'!O41</f>
        <v>9</v>
      </c>
      <c r="R29" s="230">
        <f>'6 чер'!O41</f>
        <v>31</v>
      </c>
      <c r="S29" s="230">
        <f>'7 лип'!O41</f>
        <v>46</v>
      </c>
      <c r="T29" s="230">
        <f>'8 серп'!O41</f>
        <v>27</v>
      </c>
      <c r="U29" s="230">
        <f>'9 вер'!O41</f>
        <v>26</v>
      </c>
      <c r="V29" s="230">
        <f>'10 жов'!O41</f>
        <v>20</v>
      </c>
      <c r="W29" s="230">
        <f>'11 лист'!O41</f>
        <v>26</v>
      </c>
      <c r="X29" s="230">
        <f>'12 груд'!O41</f>
        <v>18</v>
      </c>
      <c r="Y29" s="251">
        <f>'12 груд'!P41</f>
        <v>275</v>
      </c>
    </row>
    <row r="30" spans="2:25" ht="54" customHeight="1">
      <c r="B30" s="250" t="s">
        <v>22</v>
      </c>
      <c r="C30" s="420" t="s">
        <v>110</v>
      </c>
      <c r="D30" s="421"/>
      <c r="E30" s="421"/>
      <c r="F30" s="421"/>
      <c r="G30" s="421"/>
      <c r="H30" s="421"/>
      <c r="I30" s="421"/>
      <c r="J30" s="422"/>
      <c r="K30" s="217" t="s">
        <v>100</v>
      </c>
      <c r="L30" s="258" t="s">
        <v>86</v>
      </c>
      <c r="M30" s="186">
        <f>'1 січ'!N42</f>
        <v>17</v>
      </c>
      <c r="N30" s="186">
        <f>'2 лют'!N42</f>
        <v>17</v>
      </c>
      <c r="O30" s="186">
        <f>'3 бер'!N42</f>
        <v>18</v>
      </c>
      <c r="P30" s="186">
        <f>'4 кві'!O42</f>
        <v>26</v>
      </c>
      <c r="Q30" s="186">
        <f>'5 тра'!O42</f>
        <v>33</v>
      </c>
      <c r="R30" s="186">
        <f>'6 чер'!O42</f>
        <v>48</v>
      </c>
      <c r="S30" s="186">
        <f>'7 лип'!O42</f>
        <v>28</v>
      </c>
      <c r="T30" s="186">
        <f>'8 серп'!O42</f>
        <v>29</v>
      </c>
      <c r="U30" s="186">
        <f>'9 вер'!O42</f>
        <v>21</v>
      </c>
      <c r="V30" s="186">
        <f>'10 жов'!O42</f>
        <v>27</v>
      </c>
      <c r="W30" s="186">
        <f>'11 лист'!O42</f>
        <v>19</v>
      </c>
      <c r="X30" s="186">
        <f>'12 груд'!O42</f>
        <v>19</v>
      </c>
      <c r="Y30" s="252">
        <f>'12 груд'!P42</f>
        <v>19</v>
      </c>
    </row>
    <row r="31" spans="2:25" ht="54" customHeight="1">
      <c r="B31" s="250" t="s">
        <v>62</v>
      </c>
      <c r="C31" s="420" t="s">
        <v>111</v>
      </c>
      <c r="D31" s="421"/>
      <c r="E31" s="421"/>
      <c r="F31" s="421"/>
      <c r="G31" s="421"/>
      <c r="H31" s="421"/>
      <c r="I31" s="421"/>
      <c r="J31" s="422"/>
      <c r="K31" s="217" t="s">
        <v>40</v>
      </c>
      <c r="L31" s="258" t="s">
        <v>86</v>
      </c>
      <c r="M31" s="186">
        <f>'1 січ'!N43</f>
        <v>-1845</v>
      </c>
      <c r="N31" s="186">
        <f>'2 лют'!N43</f>
        <v>-1760</v>
      </c>
      <c r="O31" s="186">
        <f>'3 бер'!N43</f>
        <v>-1662</v>
      </c>
      <c r="P31" s="186">
        <f>'4 кві'!O43</f>
        <v>-1813</v>
      </c>
      <c r="Q31" s="186">
        <f>'5 тра'!O43</f>
        <v>-1909</v>
      </c>
      <c r="R31" s="186">
        <f>'6 чер'!O43</f>
        <v>-1910</v>
      </c>
      <c r="S31" s="186">
        <f>'7 лип'!O43</f>
        <v>-1817</v>
      </c>
      <c r="T31" s="186">
        <f>'8 серп'!O43</f>
        <v>-1565</v>
      </c>
      <c r="U31" s="186">
        <f>'9 вер'!O43</f>
        <v>-1419</v>
      </c>
      <c r="V31" s="186">
        <f>'10 жов'!O43</f>
        <v>-1447</v>
      </c>
      <c r="W31" s="186">
        <f>'11 лист'!O43</f>
        <v>-1384</v>
      </c>
      <c r="X31" s="186">
        <f>'12 груд'!O43</f>
        <v>-1190</v>
      </c>
      <c r="Y31" s="252">
        <f>'12 груд'!P43</f>
        <v>-1190</v>
      </c>
    </row>
    <row r="32" spans="2:25" ht="54" customHeight="1">
      <c r="B32" s="253" t="s">
        <v>99</v>
      </c>
      <c r="C32" s="430" t="s">
        <v>81</v>
      </c>
      <c r="D32" s="431"/>
      <c r="E32" s="431"/>
      <c r="F32" s="431"/>
      <c r="G32" s="431"/>
      <c r="H32" s="431"/>
      <c r="I32" s="431"/>
      <c r="J32" s="432"/>
      <c r="K32" s="218" t="s">
        <v>41</v>
      </c>
      <c r="L32" s="259" t="s">
        <v>86</v>
      </c>
      <c r="M32" s="254">
        <f>'1 січ'!N44</f>
        <v>0</v>
      </c>
      <c r="N32" s="254">
        <f>'2 лют'!N44</f>
        <v>0</v>
      </c>
      <c r="O32" s="254">
        <f>'3 бер'!N44</f>
        <v>0</v>
      </c>
      <c r="P32" s="254">
        <f>'4 кві'!O44</f>
        <v>0</v>
      </c>
      <c r="Q32" s="254">
        <f>'5 тра'!O44</f>
        <v>0</v>
      </c>
      <c r="R32" s="254">
        <f>'6 чер'!O44</f>
        <v>0</v>
      </c>
      <c r="S32" s="254">
        <f>'7 лип'!O44</f>
        <v>0</v>
      </c>
      <c r="T32" s="254">
        <f>'8 серп'!O44</f>
        <v>0</v>
      </c>
      <c r="U32" s="254">
        <f>'9 вер'!O44</f>
        <v>0</v>
      </c>
      <c r="V32" s="254">
        <f>'10 жов'!O44</f>
        <v>0</v>
      </c>
      <c r="W32" s="254">
        <f>'11 лист'!O44</f>
        <v>0</v>
      </c>
      <c r="X32" s="254">
        <f>'12 груд'!O44</f>
        <v>0</v>
      </c>
      <c r="Y32" s="255">
        <f>'12 груд'!P44</f>
        <v>0</v>
      </c>
    </row>
  </sheetData>
  <sheetProtection password="CF22" sheet="1"/>
  <mergeCells count="35">
    <mergeCell ref="B3:I3"/>
    <mergeCell ref="C27:J27"/>
    <mergeCell ref="C28:J28"/>
    <mergeCell ref="C29:J29"/>
    <mergeCell ref="C30:J30"/>
    <mergeCell ref="C16:J16"/>
    <mergeCell ref="C17:J17"/>
    <mergeCell ref="C18:J18"/>
    <mergeCell ref="C19:J19"/>
    <mergeCell ref="F14:J14"/>
    <mergeCell ref="F15:J15"/>
    <mergeCell ref="C31:J31"/>
    <mergeCell ref="C32:J32"/>
    <mergeCell ref="F21:J21"/>
    <mergeCell ref="C22:J22"/>
    <mergeCell ref="C23:J23"/>
    <mergeCell ref="C24:J24"/>
    <mergeCell ref="C25:J25"/>
    <mergeCell ref="C26:J26"/>
    <mergeCell ref="C8:J8"/>
    <mergeCell ref="C9:E9"/>
    <mergeCell ref="F9:J9"/>
    <mergeCell ref="F10:J10"/>
    <mergeCell ref="C20:E20"/>
    <mergeCell ref="F20:J20"/>
    <mergeCell ref="C11:J11"/>
    <mergeCell ref="C12:J12"/>
    <mergeCell ref="C13:J13"/>
    <mergeCell ref="C14:E14"/>
    <mergeCell ref="K5:K6"/>
    <mergeCell ref="L5:L6"/>
    <mergeCell ref="B5:B6"/>
    <mergeCell ref="Y5:Y6"/>
    <mergeCell ref="C6:J6"/>
    <mergeCell ref="C7:J7"/>
  </mergeCells>
  <conditionalFormatting sqref="M8:M32">
    <cfRule type="cellIs" priority="13" dxfId="221" operator="equal" stopIfTrue="1">
      <formula>0</formula>
    </cfRule>
  </conditionalFormatting>
  <conditionalFormatting sqref="N8:N32">
    <cfRule type="cellIs" priority="12" dxfId="221" operator="equal" stopIfTrue="1">
      <formula>0</formula>
    </cfRule>
  </conditionalFormatting>
  <conditionalFormatting sqref="O8:O32">
    <cfRule type="cellIs" priority="11" dxfId="221" operator="equal" stopIfTrue="1">
      <formula>0</formula>
    </cfRule>
  </conditionalFormatting>
  <conditionalFormatting sqref="P8:P32">
    <cfRule type="cellIs" priority="10" dxfId="221" operator="equal" stopIfTrue="1">
      <formula>0</formula>
    </cfRule>
  </conditionalFormatting>
  <conditionalFormatting sqref="Q8:Q32">
    <cfRule type="cellIs" priority="9" dxfId="221" operator="equal" stopIfTrue="1">
      <formula>0</formula>
    </cfRule>
  </conditionalFormatting>
  <conditionalFormatting sqref="R8:R32">
    <cfRule type="cellIs" priority="8" dxfId="221" operator="equal" stopIfTrue="1">
      <formula>0</formula>
    </cfRule>
  </conditionalFormatting>
  <conditionalFormatting sqref="S8:S32">
    <cfRule type="cellIs" priority="7" dxfId="221" operator="equal" stopIfTrue="1">
      <formula>0</formula>
    </cfRule>
  </conditionalFormatting>
  <conditionalFormatting sqref="T8:T32">
    <cfRule type="cellIs" priority="6" dxfId="221" operator="equal" stopIfTrue="1">
      <formula>0</formula>
    </cfRule>
  </conditionalFormatting>
  <conditionalFormatting sqref="U8:U32">
    <cfRule type="cellIs" priority="5" dxfId="221" operator="equal" stopIfTrue="1">
      <formula>0</formula>
    </cfRule>
  </conditionalFormatting>
  <conditionalFormatting sqref="V8:V32">
    <cfRule type="cellIs" priority="4" dxfId="221" operator="equal" stopIfTrue="1">
      <formula>0</formula>
    </cfRule>
  </conditionalFormatting>
  <conditionalFormatting sqref="W8:W32">
    <cfRule type="cellIs" priority="3" dxfId="221" operator="equal" stopIfTrue="1">
      <formula>0</formula>
    </cfRule>
  </conditionalFormatting>
  <conditionalFormatting sqref="X8:X32">
    <cfRule type="cellIs" priority="2" dxfId="221" operator="equal" stopIfTrue="1">
      <formula>0</formula>
    </cfRule>
  </conditionalFormatting>
  <conditionalFormatting sqref="Y8:Y32">
    <cfRule type="cellIs" priority="1" dxfId="221" operator="equal" stopIfTrue="1">
      <formula>0</formula>
    </cfRule>
  </conditionalFormatting>
  <printOptions/>
  <pageMargins left="0.23" right="0.17" top="0.56" bottom="0.48" header="0.31496062992125984" footer="0.31496062992125984"/>
  <pageSetup fitToHeight="1" fitToWidth="1" horizontalDpi="600" verticalDpi="600" orientation="landscape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3"/>
  <sheetViews>
    <sheetView showGridLines="0" zoomScale="50" zoomScaleNormal="50" zoomScalePageLayoutView="39" workbookViewId="0" topLeftCell="A13">
      <selection activeCell="AC39" sqref="AC39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0.375" style="11" customWidth="1"/>
    <col min="5" max="5" width="11.625" style="11" customWidth="1"/>
    <col min="6" max="6" width="14.00390625" style="11" customWidth="1"/>
    <col min="7" max="7" width="13.625" style="11" customWidth="1"/>
    <col min="8" max="8" width="18.125" style="11" customWidth="1"/>
    <col min="9" max="9" width="36.625" style="11" customWidth="1"/>
    <col min="10" max="10" width="11.375" style="11" customWidth="1"/>
    <col min="11" max="11" width="31.125" style="11" customWidth="1"/>
    <col min="12" max="12" width="11.00390625" style="67" customWidth="1"/>
    <col min="13" max="13" width="21.50390625" style="11" customWidth="1"/>
    <col min="14" max="14" width="21.125" style="11" customWidth="1"/>
    <col min="15" max="15" width="30.125" style="11" customWidth="1"/>
    <col min="16" max="16" width="5.00390625" style="24" customWidth="1"/>
    <col min="17" max="17" width="14.625" style="24" customWidth="1"/>
    <col min="18" max="19" width="15.625" style="24" customWidth="1"/>
    <col min="20" max="24" width="12.00390625" style="264" customWidth="1"/>
    <col min="25" max="81" width="12.00390625" style="48" customWidth="1"/>
    <col min="82" max="16384" width="15.625" style="1" customWidth="1"/>
  </cols>
  <sheetData>
    <row r="1" spans="1:81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444" t="s">
        <v>129</v>
      </c>
      <c r="L1" s="444"/>
      <c r="M1" s="444"/>
      <c r="N1" s="444"/>
      <c r="O1" s="444"/>
      <c r="P1" s="53"/>
      <c r="Q1" s="54"/>
      <c r="R1" s="54"/>
      <c r="S1" s="54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</row>
    <row r="2" spans="1:81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53"/>
      <c r="Q2" s="54"/>
      <c r="R2" s="54"/>
      <c r="S2" s="54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</row>
    <row r="3" spans="1:81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25"/>
      <c r="Q3" s="26"/>
      <c r="R3" s="26"/>
      <c r="S3" s="26"/>
      <c r="T3" s="263"/>
      <c r="U3" s="263"/>
      <c r="V3" s="263"/>
      <c r="W3" s="263"/>
      <c r="X3" s="263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</row>
    <row r="4" spans="1:16" ht="37.5" customHeight="1">
      <c r="A4" s="17"/>
      <c r="B4" s="80"/>
      <c r="C4" s="4"/>
      <c r="D4" s="4"/>
      <c r="E4" s="4"/>
      <c r="F4" s="5"/>
      <c r="G4" s="5"/>
      <c r="H4" s="193" t="s">
        <v>49</v>
      </c>
      <c r="I4" s="137"/>
      <c r="J4" s="134" t="s">
        <v>52</v>
      </c>
      <c r="K4" s="135" t="s">
        <v>50</v>
      </c>
      <c r="M4" s="163" t="str">
        <f>IF(ISBLANK(I4),"ЗАПОВНІТЬ місяць та рік","")</f>
        <v>ЗАПОВНІТЬ місяць та рік</v>
      </c>
      <c r="N4" s="3"/>
      <c r="O4" s="3"/>
      <c r="P4" s="23"/>
    </row>
    <row r="5" spans="1:16" ht="23.25" thickBot="1">
      <c r="A5" s="17"/>
      <c r="B5" s="80"/>
      <c r="C5" s="6"/>
      <c r="D5" s="6"/>
      <c r="E5" s="6"/>
      <c r="F5" s="7" t="s">
        <v>43</v>
      </c>
      <c r="G5" s="7"/>
      <c r="H5" s="19"/>
      <c r="I5" s="69" t="s">
        <v>44</v>
      </c>
      <c r="J5" s="69"/>
      <c r="K5" s="7"/>
      <c r="L5" s="65"/>
      <c r="M5" s="8"/>
      <c r="N5" s="14"/>
      <c r="O5" s="14"/>
      <c r="P5" s="23"/>
    </row>
    <row r="6" spans="1:21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209"/>
      <c r="L6" s="490" t="s">
        <v>90</v>
      </c>
      <c r="M6" s="490"/>
      <c r="N6" s="490"/>
      <c r="O6" s="490"/>
      <c r="P6" s="210"/>
      <c r="Q6" s="211"/>
      <c r="R6" s="27"/>
      <c r="S6" s="27"/>
      <c r="T6" s="266"/>
      <c r="U6" s="266"/>
    </row>
    <row r="7" spans="1:21" ht="24" customHeight="1">
      <c r="A7" s="17"/>
      <c r="B7" s="386" t="s">
        <v>125</v>
      </c>
      <c r="C7" s="387"/>
      <c r="D7" s="387"/>
      <c r="E7" s="387"/>
      <c r="F7" s="387"/>
      <c r="G7" s="387"/>
      <c r="H7" s="388"/>
      <c r="I7" s="392" t="s">
        <v>47</v>
      </c>
      <c r="J7" s="129"/>
      <c r="K7" s="212"/>
      <c r="L7" s="395" t="s">
        <v>130</v>
      </c>
      <c r="M7" s="395"/>
      <c r="N7" s="395"/>
      <c r="O7" s="395"/>
      <c r="P7" s="210"/>
      <c r="Q7" s="211"/>
      <c r="R7" s="27"/>
      <c r="S7" s="27"/>
      <c r="T7" s="266"/>
      <c r="U7" s="266"/>
    </row>
    <row r="8" spans="1:21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213"/>
      <c r="L8" s="395"/>
      <c r="M8" s="395"/>
      <c r="N8" s="395"/>
      <c r="O8" s="395"/>
      <c r="P8" s="210"/>
      <c r="Q8" s="214"/>
      <c r="R8" s="29"/>
      <c r="S8" s="29"/>
      <c r="T8" s="268"/>
      <c r="U8" s="268"/>
    </row>
    <row r="9" spans="1:21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213"/>
      <c r="L9" s="395"/>
      <c r="M9" s="395"/>
      <c r="N9" s="395"/>
      <c r="O9" s="395"/>
      <c r="P9" s="210"/>
      <c r="Q9" s="215"/>
      <c r="T9" s="268"/>
      <c r="U9" s="268"/>
    </row>
    <row r="10" spans="1:21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66"/>
      <c r="M10" s="2"/>
      <c r="N10" s="2"/>
      <c r="O10" s="2"/>
      <c r="P10" s="31"/>
      <c r="Q10" s="30"/>
      <c r="R10" s="30"/>
      <c r="S10" s="30"/>
      <c r="T10" s="268"/>
      <c r="U10" s="268"/>
    </row>
    <row r="11" spans="1:21" ht="22.5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1"/>
      <c r="Q11" s="30"/>
      <c r="R11" s="30"/>
      <c r="S11" s="30"/>
      <c r="T11" s="268"/>
      <c r="U11" s="268"/>
    </row>
    <row r="12" spans="2:29" ht="27" customHeight="1">
      <c r="B12" s="374" t="s">
        <v>83</v>
      </c>
      <c r="C12" s="375"/>
      <c r="D12" s="375"/>
      <c r="E12" s="375"/>
      <c r="F12" s="375"/>
      <c r="G12" s="491"/>
      <c r="H12" s="491"/>
      <c r="I12" s="491"/>
      <c r="J12" s="491"/>
      <c r="K12" s="491"/>
      <c r="L12" s="491"/>
      <c r="M12" s="491"/>
      <c r="N12" s="491"/>
      <c r="O12" s="492"/>
      <c r="P12" s="167" t="str">
        <f>IF(ISBLANK(G12),"ЗАПОВНІТЬ назву","")</f>
        <v>ЗАПОВНІТЬ назву</v>
      </c>
      <c r="Q12" s="57"/>
      <c r="R12" s="57"/>
      <c r="S12" s="57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</row>
    <row r="13" spans="2:29" ht="27.75">
      <c r="B13" s="150" t="s">
        <v>84</v>
      </c>
      <c r="C13" s="127"/>
      <c r="D13" s="127"/>
      <c r="E13" s="127"/>
      <c r="F13" s="127"/>
      <c r="G13" s="489"/>
      <c r="H13" s="489"/>
      <c r="I13" s="299"/>
      <c r="J13" s="299"/>
      <c r="K13" s="299"/>
      <c r="L13" s="299"/>
      <c r="M13" s="299"/>
      <c r="N13" s="299"/>
      <c r="O13" s="300"/>
      <c r="P13" s="57"/>
      <c r="Q13" s="57"/>
      <c r="R13" s="57"/>
      <c r="S13" s="57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</row>
    <row r="14" spans="1:81" s="15" customFormat="1" ht="24.75">
      <c r="A14" s="17"/>
      <c r="B14" s="376" t="s">
        <v>82</v>
      </c>
      <c r="C14" s="377"/>
      <c r="D14" s="377"/>
      <c r="E14" s="377"/>
      <c r="F14" s="116"/>
      <c r="G14" s="493"/>
      <c r="H14" s="493"/>
      <c r="I14" s="493"/>
      <c r="J14" s="493"/>
      <c r="K14" s="493"/>
      <c r="L14" s="493"/>
      <c r="M14" s="493"/>
      <c r="N14" s="493"/>
      <c r="O14" s="494"/>
      <c r="P14" s="167" t="str">
        <f>IF(ISBLANK(G14),"ЗАПОВНІТЬ адресу","")</f>
        <v>ЗАПОВНІТЬ адресу</v>
      </c>
      <c r="Q14" s="33"/>
      <c r="R14" s="32"/>
      <c r="S14" s="32"/>
      <c r="T14" s="268"/>
      <c r="U14" s="268"/>
      <c r="V14" s="264"/>
      <c r="W14" s="264"/>
      <c r="X14" s="264"/>
      <c r="Y14" s="48"/>
      <c r="Z14" s="48"/>
      <c r="AA14" s="48"/>
      <c r="AB14" s="48"/>
      <c r="AC14" s="4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</row>
    <row r="15" spans="1:29" ht="39" customHeight="1" thickBot="1">
      <c r="A15" s="20"/>
      <c r="B15" s="151" t="s">
        <v>69</v>
      </c>
      <c r="C15" s="124"/>
      <c r="D15" s="124"/>
      <c r="E15" s="124"/>
      <c r="F15" s="125"/>
      <c r="G15" s="125"/>
      <c r="H15" s="459" t="s">
        <v>126</v>
      </c>
      <c r="I15" s="459"/>
      <c r="J15" s="459"/>
      <c r="K15" s="459"/>
      <c r="L15" s="459"/>
      <c r="M15" s="459"/>
      <c r="N15" s="459"/>
      <c r="O15" s="460"/>
      <c r="P15" s="34"/>
      <c r="Q15" s="35"/>
      <c r="R15" s="35"/>
      <c r="S15" s="35"/>
      <c r="T15" s="272"/>
      <c r="U15" s="272"/>
      <c r="V15" s="273"/>
      <c r="W15" s="273"/>
      <c r="X15" s="273"/>
      <c r="Y15" s="49"/>
      <c r="Z15" s="49"/>
      <c r="AA15" s="49"/>
      <c r="AB15" s="49"/>
      <c r="AC15" s="49"/>
    </row>
    <row r="16" spans="1:81" s="173" customFormat="1" ht="6.75" customHeight="1">
      <c r="A16" s="170"/>
      <c r="B16" s="171"/>
      <c r="C16" s="86"/>
      <c r="D16" s="86"/>
      <c r="E16" s="86"/>
      <c r="F16" s="87"/>
      <c r="G16" s="87"/>
      <c r="H16" s="87"/>
      <c r="I16" s="87"/>
      <c r="J16" s="87"/>
      <c r="K16" s="87"/>
      <c r="L16" s="88"/>
      <c r="M16" s="87"/>
      <c r="N16" s="87"/>
      <c r="O16" s="87"/>
      <c r="P16" s="38"/>
      <c r="Q16" s="39"/>
      <c r="R16" s="39"/>
      <c r="S16" s="39"/>
      <c r="T16" s="275"/>
      <c r="U16" s="275"/>
      <c r="V16" s="275"/>
      <c r="W16" s="275"/>
      <c r="X16" s="275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</row>
    <row r="17" spans="2:81" s="70" customFormat="1" ht="26.25" customHeight="1" thickBot="1">
      <c r="B17" s="178"/>
      <c r="C17" s="179"/>
      <c r="D17" s="179"/>
      <c r="E17" s="180"/>
      <c r="F17" s="181"/>
      <c r="G17" s="181"/>
      <c r="H17" s="180"/>
      <c r="I17" s="182"/>
      <c r="J17" s="182"/>
      <c r="K17" s="182"/>
      <c r="L17" s="183"/>
      <c r="M17" s="184"/>
      <c r="N17" s="185"/>
      <c r="O17" s="185"/>
      <c r="P17" s="71"/>
      <c r="Q17" s="71"/>
      <c r="R17" s="71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</row>
    <row r="18" spans="1:81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4"/>
      <c r="L18" s="175" t="s">
        <v>25</v>
      </c>
      <c r="M18" s="175" t="s">
        <v>42</v>
      </c>
      <c r="N18" s="176" t="s">
        <v>8</v>
      </c>
      <c r="O18" s="177" t="s">
        <v>59</v>
      </c>
      <c r="P18" s="99"/>
      <c r="Q18" s="100"/>
      <c r="R18" s="100"/>
      <c r="S18" s="100"/>
      <c r="T18" s="101"/>
      <c r="U18" s="101"/>
      <c r="V18" s="101"/>
      <c r="W18" s="101"/>
      <c r="X18" s="101"/>
      <c r="Y18" s="276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</row>
    <row r="19" spans="1:81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7"/>
      <c r="L19" s="91" t="s">
        <v>2</v>
      </c>
      <c r="M19" s="91" t="s">
        <v>24</v>
      </c>
      <c r="N19" s="152">
        <v>1</v>
      </c>
      <c r="O19" s="153" t="s">
        <v>9</v>
      </c>
      <c r="P19" s="93"/>
      <c r="Q19" s="94"/>
      <c r="R19" s="94"/>
      <c r="S19" s="94"/>
      <c r="T19" s="95"/>
      <c r="U19" s="95"/>
      <c r="V19" s="95"/>
      <c r="W19" s="95"/>
      <c r="X19" s="95"/>
      <c r="Y19" s="277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</row>
    <row r="20" spans="1:81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10"/>
      <c r="L20" s="216" t="s">
        <v>26</v>
      </c>
      <c r="M20" s="78" t="s">
        <v>87</v>
      </c>
      <c r="N20" s="188">
        <f>N21+N22</f>
        <v>0</v>
      </c>
      <c r="O20" s="189">
        <f>O21+O22</f>
        <v>0</v>
      </c>
      <c r="P20" s="41"/>
      <c r="Q20" s="37"/>
      <c r="R20" s="37"/>
      <c r="S20" s="37"/>
      <c r="T20" s="273"/>
      <c r="U20" s="273"/>
      <c r="V20" s="273"/>
      <c r="W20" s="273"/>
      <c r="X20" s="273"/>
      <c r="Y20" s="27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</row>
    <row r="21" spans="1:81" s="15" customFormat="1" ht="30" customHeight="1">
      <c r="A21" s="98"/>
      <c r="B21" s="104" t="s">
        <v>17</v>
      </c>
      <c r="C21" s="399" t="s">
        <v>80</v>
      </c>
      <c r="D21" s="400"/>
      <c r="E21" s="400"/>
      <c r="F21" s="400" t="s">
        <v>64</v>
      </c>
      <c r="G21" s="400"/>
      <c r="H21" s="400"/>
      <c r="I21" s="400"/>
      <c r="J21" s="400"/>
      <c r="K21" s="401"/>
      <c r="L21" s="217" t="s">
        <v>71</v>
      </c>
      <c r="M21" s="79" t="s">
        <v>87</v>
      </c>
      <c r="N21" s="146"/>
      <c r="O21" s="147"/>
      <c r="P21" s="41"/>
      <c r="Q21" s="37"/>
      <c r="R21" s="37"/>
      <c r="S21" s="37"/>
      <c r="T21" s="273"/>
      <c r="U21" s="273"/>
      <c r="V21" s="273"/>
      <c r="W21" s="273"/>
      <c r="X21" s="273"/>
      <c r="Y21" s="27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</row>
    <row r="22" spans="1:81" s="15" customFormat="1" ht="30" customHeight="1">
      <c r="A22" s="98"/>
      <c r="B22" s="104" t="s">
        <v>18</v>
      </c>
      <c r="C22" s="85"/>
      <c r="D22" s="84"/>
      <c r="E22" s="84"/>
      <c r="F22" s="400" t="s">
        <v>65</v>
      </c>
      <c r="G22" s="400"/>
      <c r="H22" s="400"/>
      <c r="I22" s="400"/>
      <c r="J22" s="400"/>
      <c r="K22" s="401"/>
      <c r="L22" s="217" t="s">
        <v>72</v>
      </c>
      <c r="M22" s="79" t="s">
        <v>87</v>
      </c>
      <c r="N22" s="146"/>
      <c r="O22" s="147"/>
      <c r="P22" s="41"/>
      <c r="Q22" s="37"/>
      <c r="R22" s="293"/>
      <c r="S22" s="37"/>
      <c r="T22" s="273"/>
      <c r="U22" s="273"/>
      <c r="V22" s="273"/>
      <c r="W22" s="273"/>
      <c r="X22" s="273"/>
      <c r="Y22" s="27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</row>
    <row r="23" spans="1:81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1"/>
      <c r="L23" s="217" t="s">
        <v>27</v>
      </c>
      <c r="M23" s="156" t="s">
        <v>127</v>
      </c>
      <c r="N23" s="164"/>
      <c r="O23" s="165"/>
      <c r="P23" s="41"/>
      <c r="Q23" s="37"/>
      <c r="R23" s="37"/>
      <c r="S23" s="37"/>
      <c r="T23" s="273"/>
      <c r="U23" s="273"/>
      <c r="V23" s="273"/>
      <c r="W23" s="273"/>
      <c r="X23" s="273"/>
      <c r="Y23" s="27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</row>
    <row r="24" spans="1:81" s="15" customFormat="1" ht="30" customHeight="1">
      <c r="A24" s="98"/>
      <c r="B24" s="105" t="s">
        <v>4</v>
      </c>
      <c r="C24" s="486" t="s">
        <v>134</v>
      </c>
      <c r="D24" s="487"/>
      <c r="E24" s="487"/>
      <c r="F24" s="487"/>
      <c r="G24" s="487"/>
      <c r="H24" s="487"/>
      <c r="I24" s="487"/>
      <c r="J24" s="487"/>
      <c r="K24" s="488"/>
      <c r="L24" s="217" t="s">
        <v>28</v>
      </c>
      <c r="M24" s="156" t="s">
        <v>127</v>
      </c>
      <c r="N24" s="164"/>
      <c r="O24" s="294"/>
      <c r="P24" s="41"/>
      <c r="Q24" s="37"/>
      <c r="R24" s="37"/>
      <c r="S24" s="37"/>
      <c r="T24" s="273"/>
      <c r="U24" s="273"/>
      <c r="V24" s="273"/>
      <c r="W24" s="273"/>
      <c r="X24" s="273"/>
      <c r="Y24" s="27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</row>
    <row r="25" spans="1:81" s="15" customFormat="1" ht="30" customHeight="1">
      <c r="A25" s="98"/>
      <c r="B25" s="105" t="s">
        <v>5</v>
      </c>
      <c r="C25" s="482" t="s">
        <v>102</v>
      </c>
      <c r="D25" s="400"/>
      <c r="E25" s="400"/>
      <c r="F25" s="400"/>
      <c r="G25" s="400"/>
      <c r="H25" s="400"/>
      <c r="I25" s="400"/>
      <c r="J25" s="400"/>
      <c r="K25" s="401"/>
      <c r="L25" s="217" t="s">
        <v>29</v>
      </c>
      <c r="M25" s="79" t="s">
        <v>87</v>
      </c>
      <c r="N25" s="190">
        <f>N26+N27</f>
        <v>0</v>
      </c>
      <c r="O25" s="191">
        <f>O26+O27</f>
        <v>0</v>
      </c>
      <c r="P25" s="41"/>
      <c r="Q25" s="37"/>
      <c r="R25" s="37"/>
      <c r="S25" s="37"/>
      <c r="T25" s="273"/>
      <c r="U25" s="273"/>
      <c r="V25" s="273"/>
      <c r="W25" s="273"/>
      <c r="X25" s="273"/>
      <c r="Y25" s="278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</row>
    <row r="26" spans="1:81" s="15" customFormat="1" ht="30" customHeight="1">
      <c r="A26" s="98"/>
      <c r="B26" s="105" t="s">
        <v>53</v>
      </c>
      <c r="C26" s="399" t="s">
        <v>80</v>
      </c>
      <c r="D26" s="400"/>
      <c r="E26" s="400"/>
      <c r="F26" s="400" t="s">
        <v>64</v>
      </c>
      <c r="G26" s="400"/>
      <c r="H26" s="400"/>
      <c r="I26" s="400"/>
      <c r="J26" s="400"/>
      <c r="K26" s="401"/>
      <c r="L26" s="217" t="s">
        <v>73</v>
      </c>
      <c r="M26" s="79" t="s">
        <v>87</v>
      </c>
      <c r="N26" s="142"/>
      <c r="O26" s="139"/>
      <c r="P26" s="41"/>
      <c r="Q26" s="37"/>
      <c r="R26" s="37"/>
      <c r="S26" s="37"/>
      <c r="T26" s="273"/>
      <c r="U26" s="273"/>
      <c r="V26" s="273"/>
      <c r="W26" s="273"/>
      <c r="X26" s="273"/>
      <c r="Y26" s="278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</row>
    <row r="27" spans="1:81" s="15" customFormat="1" ht="30" customHeight="1">
      <c r="A27" s="98"/>
      <c r="B27" s="105" t="s">
        <v>54</v>
      </c>
      <c r="C27" s="85"/>
      <c r="D27" s="84"/>
      <c r="E27" s="84"/>
      <c r="F27" s="400" t="s">
        <v>65</v>
      </c>
      <c r="G27" s="400"/>
      <c r="H27" s="400"/>
      <c r="I27" s="400"/>
      <c r="J27" s="400"/>
      <c r="K27" s="401"/>
      <c r="L27" s="217" t="s">
        <v>74</v>
      </c>
      <c r="M27" s="79" t="s">
        <v>87</v>
      </c>
      <c r="N27" s="142"/>
      <c r="O27" s="139"/>
      <c r="P27" s="41"/>
      <c r="Q27" s="37"/>
      <c r="R27" s="37"/>
      <c r="S27" s="37"/>
      <c r="T27" s="273"/>
      <c r="U27" s="273"/>
      <c r="V27" s="273"/>
      <c r="W27" s="273"/>
      <c r="X27" s="273"/>
      <c r="Y27" s="278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</row>
    <row r="28" spans="1:81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1"/>
      <c r="L28" s="217" t="s">
        <v>30</v>
      </c>
      <c r="M28" s="156" t="s">
        <v>128</v>
      </c>
      <c r="N28" s="164"/>
      <c r="O28" s="165"/>
      <c r="P28" s="62"/>
      <c r="Q28" s="62"/>
      <c r="R28" s="62"/>
      <c r="S28" s="62"/>
      <c r="T28" s="279"/>
      <c r="U28" s="279"/>
      <c r="V28" s="279"/>
      <c r="W28" s="279"/>
      <c r="X28" s="279"/>
      <c r="Y28" s="28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</row>
    <row r="29" spans="1:81" s="15" customFormat="1" ht="30" customHeight="1">
      <c r="A29" s="98"/>
      <c r="B29" s="107" t="s">
        <v>7</v>
      </c>
      <c r="C29" s="483" t="s">
        <v>135</v>
      </c>
      <c r="D29" s="484"/>
      <c r="E29" s="484"/>
      <c r="F29" s="484"/>
      <c r="G29" s="484"/>
      <c r="H29" s="484"/>
      <c r="I29" s="484"/>
      <c r="J29" s="484"/>
      <c r="K29" s="485"/>
      <c r="L29" s="218" t="s">
        <v>31</v>
      </c>
      <c r="M29" s="158" t="s">
        <v>127</v>
      </c>
      <c r="N29" s="166"/>
      <c r="O29" s="295"/>
      <c r="P29" s="41"/>
      <c r="Q29" s="37"/>
      <c r="R29" s="37"/>
      <c r="S29" s="37"/>
      <c r="T29" s="273"/>
      <c r="U29" s="273"/>
      <c r="V29" s="273"/>
      <c r="W29" s="273"/>
      <c r="X29" s="273"/>
      <c r="Y29" s="278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</row>
    <row r="30" spans="1:81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9"/>
      <c r="L30" s="219" t="s">
        <v>32</v>
      </c>
      <c r="M30" s="160" t="s">
        <v>86</v>
      </c>
      <c r="N30" s="146"/>
      <c r="O30" s="147"/>
      <c r="P30" s="41"/>
      <c r="Q30" s="37"/>
      <c r="R30" s="37"/>
      <c r="S30" s="37"/>
      <c r="T30" s="273"/>
      <c r="U30" s="273"/>
      <c r="V30" s="273"/>
      <c r="W30" s="273"/>
      <c r="X30" s="273"/>
      <c r="Y30" s="27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</row>
    <row r="31" spans="1:81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2"/>
      <c r="L31" s="217" t="s">
        <v>33</v>
      </c>
      <c r="M31" s="156" t="s">
        <v>86</v>
      </c>
      <c r="N31" s="192">
        <f>N32+N33</f>
        <v>0</v>
      </c>
      <c r="O31" s="191">
        <f>O32+O33</f>
        <v>0</v>
      </c>
      <c r="P31" s="41"/>
      <c r="Q31" s="37"/>
      <c r="R31" s="37"/>
      <c r="S31" s="37"/>
      <c r="T31" s="273"/>
      <c r="U31" s="273"/>
      <c r="V31" s="273"/>
      <c r="W31" s="273"/>
      <c r="X31" s="273"/>
      <c r="Y31" s="278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</row>
    <row r="32" spans="1:81" s="61" customFormat="1" ht="30" customHeight="1">
      <c r="A32" s="106"/>
      <c r="B32" s="105" t="s">
        <v>55</v>
      </c>
      <c r="C32" s="399" t="s">
        <v>80</v>
      </c>
      <c r="D32" s="400"/>
      <c r="E32" s="400"/>
      <c r="F32" s="400" t="s">
        <v>64</v>
      </c>
      <c r="G32" s="400"/>
      <c r="H32" s="400"/>
      <c r="I32" s="400"/>
      <c r="J32" s="400"/>
      <c r="K32" s="401"/>
      <c r="L32" s="217" t="s">
        <v>75</v>
      </c>
      <c r="M32" s="156" t="s">
        <v>86</v>
      </c>
      <c r="N32" s="138"/>
      <c r="O32" s="139"/>
      <c r="P32" s="62"/>
      <c r="Q32" s="62"/>
      <c r="R32" s="62"/>
      <c r="S32" s="62"/>
      <c r="T32" s="279"/>
      <c r="U32" s="279"/>
      <c r="V32" s="279"/>
      <c r="W32" s="279"/>
      <c r="X32" s="279"/>
      <c r="Y32" s="28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</row>
    <row r="33" spans="1:81" s="61" customFormat="1" ht="30" customHeight="1">
      <c r="A33" s="106"/>
      <c r="B33" s="105" t="s">
        <v>56</v>
      </c>
      <c r="C33" s="85"/>
      <c r="D33" s="84"/>
      <c r="E33" s="84"/>
      <c r="F33" s="400" t="s">
        <v>65</v>
      </c>
      <c r="G33" s="400"/>
      <c r="H33" s="400"/>
      <c r="I33" s="400"/>
      <c r="J33" s="400"/>
      <c r="K33" s="401"/>
      <c r="L33" s="217" t="s">
        <v>76</v>
      </c>
      <c r="M33" s="156" t="s">
        <v>86</v>
      </c>
      <c r="N33" s="138"/>
      <c r="O33" s="139"/>
      <c r="P33" s="62"/>
      <c r="Q33" s="62"/>
      <c r="R33" s="62"/>
      <c r="S33" s="62"/>
      <c r="T33" s="279"/>
      <c r="U33" s="279"/>
      <c r="V33" s="279"/>
      <c r="W33" s="279"/>
      <c r="X33" s="279"/>
      <c r="Y33" s="28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</row>
    <row r="34" spans="1:29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2"/>
      <c r="L34" s="217" t="s">
        <v>34</v>
      </c>
      <c r="M34" s="156" t="s">
        <v>86</v>
      </c>
      <c r="N34" s="138"/>
      <c r="O34" s="139"/>
      <c r="P34" s="163" t="str">
        <f>IF(OR(ISBLANK(N21:O24),ISBLANK(N26:O29),ISBLANK(N32:O35),ISBLANK(N37:O41),ISBLANK(N44:O44),ISBLANK(N30:O30),ISBLANK(O32:O35)),"Заповніть ВСІ рядки розділу","")</f>
        <v>Заповніть ВСІ рядки розділу</v>
      </c>
      <c r="Q34" s="37"/>
      <c r="R34" s="37"/>
      <c r="S34" s="37"/>
      <c r="T34" s="273"/>
      <c r="U34" s="273"/>
      <c r="V34" s="273"/>
      <c r="W34" s="273"/>
      <c r="X34" s="273"/>
      <c r="Y34" s="278"/>
      <c r="Z34" s="49"/>
      <c r="AA34" s="49"/>
      <c r="AB34" s="49"/>
      <c r="AC34" s="49"/>
    </row>
    <row r="35" spans="1:29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5"/>
      <c r="L35" s="217" t="s">
        <v>77</v>
      </c>
      <c r="M35" s="156" t="s">
        <v>86</v>
      </c>
      <c r="N35" s="140"/>
      <c r="O35" s="141"/>
      <c r="P35" s="22"/>
      <c r="R35" s="97"/>
      <c r="S35" s="37"/>
      <c r="T35" s="273"/>
      <c r="U35" s="273"/>
      <c r="V35" s="273"/>
      <c r="W35" s="273"/>
      <c r="X35" s="273"/>
      <c r="Y35" s="278"/>
      <c r="Z35" s="49"/>
      <c r="AA35" s="49"/>
      <c r="AB35" s="49"/>
      <c r="AC35" s="49"/>
    </row>
    <row r="36" spans="1:29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2"/>
      <c r="L36" s="217" t="s">
        <v>35</v>
      </c>
      <c r="M36" s="156" t="s">
        <v>86</v>
      </c>
      <c r="N36" s="192">
        <f>N30+N31-N34</f>
        <v>0</v>
      </c>
      <c r="O36" s="191">
        <f>O30+O31-O34</f>
        <v>0</v>
      </c>
      <c r="P36" s="22"/>
      <c r="R36" s="97"/>
      <c r="S36" s="37"/>
      <c r="T36" s="273"/>
      <c r="U36" s="273"/>
      <c r="V36" s="273"/>
      <c r="W36" s="273"/>
      <c r="X36" s="273"/>
      <c r="Y36" s="278"/>
      <c r="Z36" s="49"/>
      <c r="AA36" s="49"/>
      <c r="AB36" s="49"/>
      <c r="AC36" s="49"/>
    </row>
    <row r="37" spans="1:29" ht="30.75" customHeight="1">
      <c r="A37" s="98"/>
      <c r="B37" s="105" t="s">
        <v>58</v>
      </c>
      <c r="C37" s="423" t="s">
        <v>60</v>
      </c>
      <c r="D37" s="424"/>
      <c r="E37" s="424"/>
      <c r="F37" s="424"/>
      <c r="G37" s="424"/>
      <c r="H37" s="424"/>
      <c r="I37" s="424"/>
      <c r="J37" s="424"/>
      <c r="K37" s="425"/>
      <c r="L37" s="217" t="s">
        <v>78</v>
      </c>
      <c r="M37" s="156" t="s">
        <v>86</v>
      </c>
      <c r="N37" s="138"/>
      <c r="O37" s="139"/>
      <c r="P37" s="22"/>
      <c r="R37" s="97"/>
      <c r="S37" s="37"/>
      <c r="T37" s="273"/>
      <c r="U37" s="273"/>
      <c r="V37" s="273"/>
      <c r="W37" s="273"/>
      <c r="X37" s="273"/>
      <c r="Y37" s="278"/>
      <c r="Z37" s="49"/>
      <c r="AA37" s="49"/>
      <c r="AB37" s="49"/>
      <c r="AC37" s="49"/>
    </row>
    <row r="38" spans="1:29" ht="30.75" customHeight="1">
      <c r="A38" s="98"/>
      <c r="B38" s="105" t="s">
        <v>12</v>
      </c>
      <c r="C38" s="399" t="s">
        <v>68</v>
      </c>
      <c r="D38" s="400"/>
      <c r="E38" s="400"/>
      <c r="F38" s="400"/>
      <c r="G38" s="400"/>
      <c r="H38" s="400"/>
      <c r="I38" s="400"/>
      <c r="J38" s="400"/>
      <c r="K38" s="401"/>
      <c r="L38" s="217" t="s">
        <v>36</v>
      </c>
      <c r="M38" s="156" t="s">
        <v>88</v>
      </c>
      <c r="N38" s="148"/>
      <c r="O38" s="149"/>
      <c r="P38" s="22"/>
      <c r="R38" s="97"/>
      <c r="S38" s="37"/>
      <c r="T38" s="273"/>
      <c r="U38" s="273"/>
      <c r="V38" s="273"/>
      <c r="W38" s="273"/>
      <c r="X38" s="273"/>
      <c r="Y38" s="278"/>
      <c r="Z38" s="49"/>
      <c r="AA38" s="49"/>
      <c r="AB38" s="49"/>
      <c r="AC38" s="49"/>
    </row>
    <row r="39" spans="1:29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2"/>
      <c r="L39" s="217" t="s">
        <v>37</v>
      </c>
      <c r="M39" s="156" t="s">
        <v>86</v>
      </c>
      <c r="N39" s="142"/>
      <c r="O39" s="139"/>
      <c r="P39" s="22"/>
      <c r="R39" s="97"/>
      <c r="S39" s="37"/>
      <c r="T39" s="273"/>
      <c r="U39" s="273"/>
      <c r="V39" s="273"/>
      <c r="W39" s="273"/>
      <c r="X39" s="273"/>
      <c r="Y39" s="278"/>
      <c r="Z39" s="49"/>
      <c r="AA39" s="49"/>
      <c r="AB39" s="49"/>
      <c r="AC39" s="49"/>
    </row>
    <row r="40" spans="1:29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2"/>
      <c r="L40" s="217" t="s">
        <v>38</v>
      </c>
      <c r="M40" s="156" t="s">
        <v>86</v>
      </c>
      <c r="N40" s="142"/>
      <c r="O40" s="139"/>
      <c r="P40" s="22"/>
      <c r="R40" s="97"/>
      <c r="S40" s="37"/>
      <c r="T40" s="273"/>
      <c r="U40" s="273"/>
      <c r="V40" s="273"/>
      <c r="W40" s="273"/>
      <c r="X40" s="273"/>
      <c r="Y40" s="278"/>
      <c r="Z40" s="49"/>
      <c r="AA40" s="49"/>
      <c r="AB40" s="49"/>
      <c r="AC40" s="49"/>
    </row>
    <row r="41" spans="1:29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2"/>
      <c r="L41" s="217" t="s">
        <v>39</v>
      </c>
      <c r="M41" s="156" t="s">
        <v>86</v>
      </c>
      <c r="N41" s="143"/>
      <c r="O41" s="141"/>
      <c r="P41" s="22"/>
      <c r="R41" s="97"/>
      <c r="S41" s="37"/>
      <c r="T41" s="273"/>
      <c r="U41" s="273"/>
      <c r="V41" s="273"/>
      <c r="W41" s="273"/>
      <c r="X41" s="273"/>
      <c r="Y41" s="278"/>
      <c r="Z41" s="49"/>
      <c r="AA41" s="49"/>
      <c r="AB41" s="49"/>
      <c r="AC41" s="49"/>
    </row>
    <row r="42" spans="1:29" ht="29.25" customHeight="1">
      <c r="A42" s="98"/>
      <c r="B42" s="110" t="s">
        <v>22</v>
      </c>
      <c r="C42" s="420" t="s">
        <v>110</v>
      </c>
      <c r="D42" s="421"/>
      <c r="E42" s="421"/>
      <c r="F42" s="421"/>
      <c r="G42" s="421"/>
      <c r="H42" s="421"/>
      <c r="I42" s="421"/>
      <c r="J42" s="421"/>
      <c r="K42" s="422"/>
      <c r="L42" s="217" t="s">
        <v>100</v>
      </c>
      <c r="M42" s="156" t="s">
        <v>86</v>
      </c>
      <c r="N42" s="186">
        <f>N39+N40-N41</f>
        <v>0</v>
      </c>
      <c r="O42" s="187">
        <f>O39+O40-O41</f>
        <v>0</v>
      </c>
      <c r="P42" s="22"/>
      <c r="R42" s="97"/>
      <c r="S42" s="37"/>
      <c r="T42" s="273"/>
      <c r="U42" s="273"/>
      <c r="V42" s="273"/>
      <c r="W42" s="273"/>
      <c r="X42" s="273"/>
      <c r="Y42" s="278"/>
      <c r="Z42" s="49"/>
      <c r="AA42" s="49"/>
      <c r="AB42" s="49"/>
      <c r="AC42" s="49"/>
    </row>
    <row r="43" spans="1:29" ht="54" customHeight="1">
      <c r="A43" s="98"/>
      <c r="B43" s="110" t="s">
        <v>62</v>
      </c>
      <c r="C43" s="420" t="s">
        <v>111</v>
      </c>
      <c r="D43" s="421"/>
      <c r="E43" s="421"/>
      <c r="F43" s="421"/>
      <c r="G43" s="421"/>
      <c r="H43" s="421"/>
      <c r="I43" s="421"/>
      <c r="J43" s="421"/>
      <c r="K43" s="422"/>
      <c r="L43" s="217" t="s">
        <v>40</v>
      </c>
      <c r="M43" s="156" t="s">
        <v>86</v>
      </c>
      <c r="N43" s="186">
        <f>N36+N42</f>
        <v>0</v>
      </c>
      <c r="O43" s="187">
        <f>O36+O42</f>
        <v>0</v>
      </c>
      <c r="P43" s="22"/>
      <c r="R43" s="97"/>
      <c r="S43" s="37"/>
      <c r="T43" s="273"/>
      <c r="U43" s="273"/>
      <c r="V43" s="273"/>
      <c r="W43" s="273"/>
      <c r="X43" s="273"/>
      <c r="Y43" s="278"/>
      <c r="Z43" s="49"/>
      <c r="AA43" s="49"/>
      <c r="AB43" s="49"/>
      <c r="AC43" s="49"/>
    </row>
    <row r="44" spans="1:29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8"/>
      <c r="L44" s="220" t="s">
        <v>41</v>
      </c>
      <c r="M44" s="162" t="s">
        <v>86</v>
      </c>
      <c r="N44" s="144"/>
      <c r="O44" s="145"/>
      <c r="P44" s="22"/>
      <c r="R44" s="97"/>
      <c r="S44" s="37"/>
      <c r="T44" s="273"/>
      <c r="U44" s="273"/>
      <c r="V44" s="273"/>
      <c r="W44" s="273"/>
      <c r="X44" s="273"/>
      <c r="Y44" s="278"/>
      <c r="Z44" s="49"/>
      <c r="AA44" s="49"/>
      <c r="AB44" s="49"/>
      <c r="AC44" s="49"/>
    </row>
    <row r="45" spans="1:81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5"/>
      <c r="N45" s="76"/>
      <c r="O45" s="77"/>
      <c r="P45" s="167"/>
      <c r="Q45" s="62"/>
      <c r="R45" s="62"/>
      <c r="S45" s="62"/>
      <c r="T45" s="279"/>
      <c r="U45" s="279"/>
      <c r="V45" s="279"/>
      <c r="W45" s="279"/>
      <c r="X45" s="279"/>
      <c r="Y45" s="280"/>
      <c r="Z45" s="60"/>
      <c r="AA45" s="60"/>
      <c r="AB45" s="60"/>
      <c r="AC45" s="6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</row>
    <row r="46" spans="1:81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5"/>
      <c r="N46" s="76"/>
      <c r="O46" s="77"/>
      <c r="P46" s="59"/>
      <c r="Q46" s="62"/>
      <c r="R46" s="62"/>
      <c r="S46" s="62"/>
      <c r="T46" s="279"/>
      <c r="U46" s="279"/>
      <c r="V46" s="279"/>
      <c r="W46" s="279"/>
      <c r="X46" s="279"/>
      <c r="Y46" s="281"/>
      <c r="Z46" s="60"/>
      <c r="AA46" s="60"/>
      <c r="AB46" s="60"/>
      <c r="AC46" s="6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</row>
    <row r="47" spans="1:81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5"/>
      <c r="N47" s="76"/>
      <c r="O47" s="77"/>
      <c r="P47" s="59"/>
      <c r="Q47" s="62"/>
      <c r="R47" s="62"/>
      <c r="S47" s="62"/>
      <c r="T47" s="279"/>
      <c r="U47" s="279"/>
      <c r="V47" s="279"/>
      <c r="W47" s="279"/>
      <c r="X47" s="279"/>
      <c r="Y47" s="281"/>
      <c r="Z47" s="60"/>
      <c r="AA47" s="60"/>
      <c r="AB47" s="60"/>
      <c r="AC47" s="6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</row>
    <row r="48" spans="1:81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5"/>
      <c r="N48" s="76"/>
      <c r="O48" s="77"/>
      <c r="P48" s="59"/>
      <c r="Q48" s="62"/>
      <c r="R48" s="62"/>
      <c r="S48" s="62"/>
      <c r="T48" s="279"/>
      <c r="U48" s="279"/>
      <c r="V48" s="279"/>
      <c r="W48" s="279"/>
      <c r="X48" s="279"/>
      <c r="Y48" s="281"/>
      <c r="Z48" s="60"/>
      <c r="AA48" s="60"/>
      <c r="AB48" s="60"/>
      <c r="AC48" s="6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</row>
    <row r="49" spans="1:81" s="16" customFormat="1" ht="30">
      <c r="A49" s="61"/>
      <c r="B49" s="442"/>
      <c r="C49" s="442"/>
      <c r="D49" s="442"/>
      <c r="E49" s="442"/>
      <c r="F49" s="442"/>
      <c r="G49" s="297"/>
      <c r="H49" s="64"/>
      <c r="I49" s="114"/>
      <c r="J49" s="114"/>
      <c r="K49" s="439"/>
      <c r="L49" s="439"/>
      <c r="M49" s="439"/>
      <c r="N49" s="439"/>
      <c r="O49" s="167" t="str">
        <f>IF(ISBLANK(K49),"ЗАПОВНІТЬ прізвище","")</f>
        <v>ЗАПОВНІТЬ прізвище</v>
      </c>
      <c r="P49" s="59"/>
      <c r="Q49" s="62"/>
      <c r="R49" s="62"/>
      <c r="S49" s="62"/>
      <c r="T49" s="279"/>
      <c r="U49" s="279"/>
      <c r="V49" s="279"/>
      <c r="W49" s="279"/>
      <c r="X49" s="279"/>
      <c r="Y49" s="281"/>
      <c r="Z49" s="60"/>
      <c r="AA49" s="60"/>
      <c r="AB49" s="60"/>
      <c r="AC49" s="6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</row>
    <row r="50" spans="1:21" ht="19.5" customHeight="1">
      <c r="A50" s="61"/>
      <c r="B50" s="132"/>
      <c r="C50" s="440" t="s">
        <v>91</v>
      </c>
      <c r="D50" s="440"/>
      <c r="E50" s="440"/>
      <c r="F50" s="133"/>
      <c r="G50" s="133"/>
      <c r="H50" s="120"/>
      <c r="I50" s="119"/>
      <c r="J50" s="112"/>
      <c r="K50" s="441" t="s">
        <v>94</v>
      </c>
      <c r="L50" s="441"/>
      <c r="M50" s="441"/>
      <c r="N50" s="441"/>
      <c r="O50" s="63"/>
      <c r="P50" s="42"/>
      <c r="Q50" s="43"/>
      <c r="R50" s="40"/>
      <c r="S50" s="40"/>
      <c r="T50" s="275"/>
      <c r="U50" s="275"/>
    </row>
    <row r="51" spans="1:21" ht="45" customHeight="1">
      <c r="A51" s="17"/>
      <c r="B51" s="442"/>
      <c r="C51" s="442"/>
      <c r="D51" s="442"/>
      <c r="E51" s="442"/>
      <c r="F51" s="442"/>
      <c r="G51" s="297"/>
      <c r="H51" s="443"/>
      <c r="I51" s="443"/>
      <c r="J51" s="118"/>
      <c r="K51" s="439"/>
      <c r="L51" s="439"/>
      <c r="M51" s="439"/>
      <c r="N51" s="439"/>
      <c r="O51" s="208" t="str">
        <f>IF(ISBLANK(K51),"ЗАПОВНІТЬ прізвище","")</f>
        <v>ЗАПОВНІТЬ прізвище</v>
      </c>
      <c r="P51" s="44"/>
      <c r="Q51" s="45"/>
      <c r="R51" s="40"/>
      <c r="S51" s="40"/>
      <c r="T51" s="275"/>
      <c r="U51" s="275"/>
    </row>
    <row r="52" spans="1:21" ht="24" customHeight="1">
      <c r="A52" s="17"/>
      <c r="B52" s="447" t="s">
        <v>92</v>
      </c>
      <c r="C52" s="448"/>
      <c r="D52" s="448"/>
      <c r="E52" s="448"/>
      <c r="F52" s="448"/>
      <c r="G52" s="298"/>
      <c r="H52" s="449"/>
      <c r="I52" s="449"/>
      <c r="J52" s="113"/>
      <c r="K52" s="441" t="s">
        <v>95</v>
      </c>
      <c r="L52" s="441"/>
      <c r="M52" s="441"/>
      <c r="N52" s="441"/>
      <c r="O52" s="58"/>
      <c r="P52" s="44"/>
      <c r="Q52" s="45"/>
      <c r="R52" s="40"/>
      <c r="S52" s="40"/>
      <c r="T52" s="275"/>
      <c r="U52" s="275"/>
    </row>
    <row r="53" spans="1:21" ht="44.25" customHeight="1">
      <c r="A53" s="17"/>
      <c r="B53" s="442"/>
      <c r="C53" s="442"/>
      <c r="D53" s="442"/>
      <c r="E53" s="442"/>
      <c r="F53" s="442"/>
      <c r="G53" s="297"/>
      <c r="H53" s="9"/>
      <c r="I53" s="10"/>
      <c r="J53" s="10"/>
      <c r="K53" s="450"/>
      <c r="L53" s="450"/>
      <c r="M53" s="450"/>
      <c r="N53" s="450"/>
      <c r="O53" s="167" t="str">
        <f>IF(ISBLANK(K53),"ЗАПОВНІТЬ прізвище","")</f>
        <v>ЗАПОВНІТЬ прізвище</v>
      </c>
      <c r="P53" s="42"/>
      <c r="Q53" s="43"/>
      <c r="R53" s="40"/>
      <c r="S53" s="40"/>
      <c r="T53" s="275"/>
      <c r="U53" s="275"/>
    </row>
    <row r="54" spans="1:21" ht="36.75" customHeight="1">
      <c r="A54" s="17"/>
      <c r="B54" s="169"/>
      <c r="C54" s="451" t="s">
        <v>93</v>
      </c>
      <c r="D54" s="451"/>
      <c r="E54" s="451"/>
      <c r="F54" s="68"/>
      <c r="G54" s="68"/>
      <c r="H54" s="9"/>
      <c r="I54" s="119"/>
      <c r="J54" s="115"/>
      <c r="K54" s="441" t="s">
        <v>95</v>
      </c>
      <c r="L54" s="441"/>
      <c r="M54" s="441"/>
      <c r="N54" s="441"/>
      <c r="O54" s="204"/>
      <c r="P54" s="44"/>
      <c r="Q54" s="45"/>
      <c r="R54" s="46"/>
      <c r="S54" s="45"/>
      <c r="T54" s="283"/>
      <c r="U54" s="275"/>
    </row>
    <row r="55" spans="1:83" ht="54.75" customHeight="1">
      <c r="A55" s="17"/>
      <c r="B55" s="296" t="s">
        <v>98</v>
      </c>
      <c r="C55" s="290"/>
      <c r="D55" s="290"/>
      <c r="E55" s="454"/>
      <c r="F55" s="454"/>
      <c r="G55" s="454"/>
      <c r="H55" s="131" t="s">
        <v>51</v>
      </c>
      <c r="I55" s="292"/>
      <c r="J55" s="115"/>
      <c r="K55" s="207" t="s">
        <v>97</v>
      </c>
      <c r="L55" s="455"/>
      <c r="M55" s="455"/>
      <c r="N55" s="455"/>
      <c r="P55" s="136"/>
      <c r="Q55" s="194"/>
      <c r="R55" s="44"/>
      <c r="S55" s="45"/>
      <c r="T55" s="284"/>
      <c r="U55" s="282"/>
      <c r="V55" s="283"/>
      <c r="W55" s="275"/>
      <c r="Y55" s="264"/>
      <c r="Z55" s="264"/>
      <c r="CD55" s="48"/>
      <c r="CE55" s="48"/>
    </row>
    <row r="56" spans="1:83" ht="24" customHeight="1">
      <c r="A56" s="17"/>
      <c r="B56" s="17"/>
      <c r="C56" s="17"/>
      <c r="D56" s="17"/>
      <c r="E56" s="168" t="str">
        <f>IF(ISBLANK(E55),"ЗАПОВНІТЬ Код міста, № телефону","")</f>
        <v>ЗАПОВНІТЬ Код міста, № телефону</v>
      </c>
      <c r="F56" s="13"/>
      <c r="G56" s="13"/>
      <c r="I56" s="168" t="str">
        <f>IF(ISBLANK(I55),"ЗАПОВНІТЬ Код міста, № факсу","")</f>
        <v>ЗАПОВНІТЬ Код міста, № факсу</v>
      </c>
      <c r="L56" s="168" t="str">
        <f>IF(ISBLANK(L55),"ЗАПОВНІТЬ ел.пошта","")</f>
        <v>ЗАПОВНІТЬ ел.пошта</v>
      </c>
      <c r="M56" s="13"/>
      <c r="N56" s="67"/>
      <c r="P56" s="13"/>
      <c r="Q56" s="195"/>
      <c r="R56" s="42"/>
      <c r="S56" s="43"/>
      <c r="T56" s="275"/>
      <c r="U56" s="275"/>
      <c r="V56" s="275"/>
      <c r="W56" s="275"/>
      <c r="Y56" s="264"/>
      <c r="Z56" s="264"/>
      <c r="CD56" s="48"/>
      <c r="CE56" s="48"/>
    </row>
    <row r="57" spans="1:21" ht="18.75" customHeight="1">
      <c r="A57" s="17"/>
      <c r="P57" s="44"/>
      <c r="Q57" s="45"/>
      <c r="R57" s="40"/>
      <c r="S57" s="40"/>
      <c r="T57" s="275"/>
      <c r="U57" s="275"/>
    </row>
    <row r="58" spans="1:16" ht="22.5">
      <c r="A58" s="17"/>
      <c r="P58" s="23"/>
    </row>
    <row r="59" ht="22.5">
      <c r="A59" s="17"/>
    </row>
    <row r="60" ht="22.5">
      <c r="A60" s="17"/>
    </row>
    <row r="61" ht="22.5">
      <c r="C61" s="21"/>
    </row>
    <row r="63" spans="1:81" s="24" customFormat="1" ht="42.75" customHeight="1">
      <c r="A63" s="1"/>
      <c r="B63" s="83"/>
      <c r="C63" s="11"/>
      <c r="D63" s="11"/>
      <c r="E63" s="11"/>
      <c r="F63" s="11"/>
      <c r="G63" s="11"/>
      <c r="H63" s="11"/>
      <c r="I63" s="11"/>
      <c r="J63" s="11"/>
      <c r="K63" s="11"/>
      <c r="L63" s="67"/>
      <c r="M63" s="11"/>
      <c r="N63" s="11"/>
      <c r="O63" s="11"/>
      <c r="T63" s="264"/>
      <c r="U63" s="264"/>
      <c r="V63" s="264"/>
      <c r="W63" s="264"/>
      <c r="X63" s="264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</row>
  </sheetData>
  <sheetProtection password="CF22" sheet="1" selectLockedCells="1"/>
  <mergeCells count="63">
    <mergeCell ref="G14:O14"/>
    <mergeCell ref="G11:O11"/>
    <mergeCell ref="H15:O15"/>
    <mergeCell ref="K1:O1"/>
    <mergeCell ref="C19:K19"/>
    <mergeCell ref="C36:K36"/>
    <mergeCell ref="B3:O3"/>
    <mergeCell ref="B7:H8"/>
    <mergeCell ref="B9:H9"/>
    <mergeCell ref="C18:K18"/>
    <mergeCell ref="L7:O9"/>
    <mergeCell ref="B12:F12"/>
    <mergeCell ref="L6:O6"/>
    <mergeCell ref="B2:O2"/>
    <mergeCell ref="B6:H6"/>
    <mergeCell ref="I7:I9"/>
    <mergeCell ref="B11:F11"/>
    <mergeCell ref="G12:O12"/>
    <mergeCell ref="G13:H13"/>
    <mergeCell ref="C42:K42"/>
    <mergeCell ref="B14:E14"/>
    <mergeCell ref="F21:K21"/>
    <mergeCell ref="F22:K22"/>
    <mergeCell ref="F32:K32"/>
    <mergeCell ref="C38:K38"/>
    <mergeCell ref="C39:K39"/>
    <mergeCell ref="C40:K40"/>
    <mergeCell ref="C30:K30"/>
    <mergeCell ref="C21:E21"/>
    <mergeCell ref="C23:K23"/>
    <mergeCell ref="C24:K24"/>
    <mergeCell ref="F33:K33"/>
    <mergeCell ref="F26:K26"/>
    <mergeCell ref="C31:K31"/>
    <mergeCell ref="C32:E32"/>
    <mergeCell ref="C28:K28"/>
    <mergeCell ref="K52:N52"/>
    <mergeCell ref="H51:I51"/>
    <mergeCell ref="K50:N50"/>
    <mergeCell ref="C50:E50"/>
    <mergeCell ref="H52:I52"/>
    <mergeCell ref="C34:K34"/>
    <mergeCell ref="C43:K43"/>
    <mergeCell ref="E55:G55"/>
    <mergeCell ref="L55:N55"/>
    <mergeCell ref="C37:K37"/>
    <mergeCell ref="C44:K44"/>
    <mergeCell ref="C41:K41"/>
    <mergeCell ref="B52:F52"/>
    <mergeCell ref="C54:E54"/>
    <mergeCell ref="K54:N54"/>
    <mergeCell ref="B53:F53"/>
    <mergeCell ref="K53:N53"/>
    <mergeCell ref="C20:K20"/>
    <mergeCell ref="K49:N49"/>
    <mergeCell ref="B51:F51"/>
    <mergeCell ref="K51:N51"/>
    <mergeCell ref="C25:K25"/>
    <mergeCell ref="F27:K27"/>
    <mergeCell ref="C29:K29"/>
    <mergeCell ref="C35:K35"/>
    <mergeCell ref="B49:F49"/>
    <mergeCell ref="C26:E26"/>
  </mergeCells>
  <conditionalFormatting sqref="O49 O51 O53">
    <cfRule type="containsText" priority="40" dxfId="220" operator="containsText" stopIfTrue="1" text="ЗАПОВНІТЬ ПРІЗВИЩЕ">
      <formula>NOT(ISERROR(SEARCH("ЗАПОВНІТЬ ПРІЗВИЩЕ",O49)))</formula>
    </cfRule>
  </conditionalFormatting>
  <conditionalFormatting sqref="L56">
    <cfRule type="containsText" priority="37" dxfId="220" operator="containsText" stopIfTrue="1" text="ЗАПОВНІТЬ ел.пошта">
      <formula>NOT(ISERROR(SEARCH("ЗАПОВНІТЬ ел.пошта",L56)))</formula>
    </cfRule>
  </conditionalFormatting>
  <conditionalFormatting sqref="M4">
    <cfRule type="containsText" priority="36" dxfId="220" operator="containsText" stopIfTrue="1" text="ЗАПОВНІТЬ місяць">
      <formula>NOT(ISERROR(SEARCH("ЗАПОВНІТЬ місяць",M4)))</formula>
    </cfRule>
  </conditionalFormatting>
  <conditionalFormatting sqref="P34:P49">
    <cfRule type="containsText" priority="33" dxfId="220" operator="containsText" text="Заповніть">
      <formula>NOT(ISERROR(SEARCH("Заповніть",P34)))</formula>
    </cfRule>
  </conditionalFormatting>
  <conditionalFormatting sqref="E56 I56 B50 B54">
    <cfRule type="containsText" priority="31" dxfId="220" operator="containsText" stopIfTrue="1" text="ЗАПОВНІТЬ">
      <formula>NOT(ISERROR(SEARCH("ЗАПОВНІТЬ",B50)))</formula>
    </cfRule>
  </conditionalFormatting>
  <conditionalFormatting sqref="P55:Q55 L55">
    <cfRule type="notContainsBlanks" priority="45" dxfId="225" stopIfTrue="1">
      <formula>LEN(TRIM(L55))&gt;0</formula>
    </cfRule>
  </conditionalFormatting>
  <conditionalFormatting sqref="E55">
    <cfRule type="notContainsBlanks" priority="44" dxfId="226" stopIfTrue="1">
      <formula>LEN(TRIM(E55))&gt;0</formula>
    </cfRule>
  </conditionalFormatting>
  <conditionalFormatting sqref="P14">
    <cfRule type="containsText" priority="24" dxfId="220" operator="containsText" stopIfTrue="1" text="ЗАПОВНІТЬ адресу">
      <formula>NOT(ISERROR(SEARCH("ЗАПОВНІТЬ адресу",P14)))</formula>
    </cfRule>
  </conditionalFormatting>
  <conditionalFormatting sqref="N20:O48">
    <cfRule type="cellIs" priority="23" dxfId="221" operator="equal" stopIfTrue="1">
      <formula>0</formula>
    </cfRule>
  </conditionalFormatting>
  <conditionalFormatting sqref="P12">
    <cfRule type="containsText" priority="7" dxfId="220" operator="containsText" stopIfTrue="1" text="ЗАПОВНІТЬ назву">
      <formula>NOT(ISERROR(SEARCH("ЗАПОВНІТЬ назву",P12)))</formula>
    </cfRule>
  </conditionalFormatting>
  <conditionalFormatting sqref="I55">
    <cfRule type="notContainsBlanks" priority="1" dxfId="223" stopIfTrue="1">
      <formula>LEN(TRIM(I55))&gt;0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3"/>
  <sheetViews>
    <sheetView showGridLines="0" zoomScale="60" zoomScaleNormal="60" zoomScaleSheetLayoutView="70" zoomScalePageLayoutView="39" workbookViewId="0" topLeftCell="A28">
      <selection activeCell="N39" sqref="N39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0.375" style="11" customWidth="1"/>
    <col min="5" max="5" width="11.625" style="11" customWidth="1"/>
    <col min="6" max="6" width="14.00390625" style="11" customWidth="1"/>
    <col min="7" max="7" width="13.625" style="11" customWidth="1"/>
    <col min="8" max="8" width="12.125" style="11" customWidth="1"/>
    <col min="9" max="9" width="29.625" style="11" customWidth="1"/>
    <col min="10" max="10" width="11.375" style="11" customWidth="1"/>
    <col min="11" max="11" width="33.125" style="11" customWidth="1"/>
    <col min="12" max="12" width="11.00390625" style="67" customWidth="1"/>
    <col min="13" max="13" width="21.50390625" style="11" customWidth="1"/>
    <col min="14" max="14" width="21.125" style="11" customWidth="1"/>
    <col min="15" max="15" width="30.125" style="11" customWidth="1"/>
    <col min="16" max="16" width="5.00390625" style="24" customWidth="1"/>
    <col min="17" max="17" width="20.50390625" style="24" customWidth="1"/>
    <col min="18" max="18" width="15.625" style="24" customWidth="1"/>
    <col min="19" max="24" width="15.00390625" style="264" customWidth="1"/>
    <col min="25" max="56" width="15.00390625" style="48" customWidth="1"/>
    <col min="57" max="81" width="41.625" style="48" customWidth="1"/>
    <col min="82" max="16384" width="15.625" style="1" customWidth="1"/>
  </cols>
  <sheetData>
    <row r="1" spans="1:81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444" t="s">
        <v>129</v>
      </c>
      <c r="L1" s="444"/>
      <c r="M1" s="444"/>
      <c r="N1" s="444"/>
      <c r="O1" s="444"/>
      <c r="P1" s="53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</row>
    <row r="2" spans="1:81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53"/>
      <c r="Q2" s="54"/>
      <c r="R2" s="54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</row>
    <row r="3" spans="1:81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25"/>
      <c r="Q3" s="26"/>
      <c r="R3" s="26"/>
      <c r="S3" s="263"/>
      <c r="T3" s="263"/>
      <c r="U3" s="263"/>
      <c r="V3" s="263"/>
      <c r="W3" s="263"/>
      <c r="X3" s="263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</row>
    <row r="4" spans="1:16" ht="37.5" customHeight="1">
      <c r="A4" s="17"/>
      <c r="B4" s="80"/>
      <c r="C4" s="4"/>
      <c r="D4" s="4"/>
      <c r="E4" s="4"/>
      <c r="F4" s="5"/>
      <c r="G4" s="5"/>
      <c r="H4" s="193" t="s">
        <v>49</v>
      </c>
      <c r="I4" s="196" t="s">
        <v>113</v>
      </c>
      <c r="J4" s="262" t="s">
        <v>147</v>
      </c>
      <c r="K4" s="135" t="s">
        <v>50</v>
      </c>
      <c r="M4" s="167">
        <f>IF(ISBLANK(I4),"ЗАПОВНІТЬ місяць та рік","")</f>
      </c>
      <c r="N4" s="3"/>
      <c r="O4" s="3"/>
      <c r="P4" s="23"/>
    </row>
    <row r="5" spans="1:16" ht="23.25" thickBot="1">
      <c r="A5" s="17"/>
      <c r="B5" s="80"/>
      <c r="C5" s="6"/>
      <c r="D5" s="6"/>
      <c r="E5" s="6"/>
      <c r="F5" s="7" t="s">
        <v>43</v>
      </c>
      <c r="G5" s="7"/>
      <c r="H5" s="19"/>
      <c r="I5" s="69" t="s">
        <v>44</v>
      </c>
      <c r="J5" s="69"/>
      <c r="K5" s="7"/>
      <c r="L5" s="65"/>
      <c r="M5" s="8"/>
      <c r="N5" s="14"/>
      <c r="O5" s="14"/>
      <c r="P5" s="23"/>
    </row>
    <row r="6" spans="1:21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6"/>
      <c r="L6" s="385" t="s">
        <v>90</v>
      </c>
      <c r="M6" s="385"/>
      <c r="N6" s="385"/>
      <c r="O6" s="385"/>
      <c r="P6" s="23"/>
      <c r="Q6" s="27"/>
      <c r="R6" s="27"/>
      <c r="S6" s="265"/>
      <c r="T6" s="266"/>
      <c r="U6" s="266"/>
    </row>
    <row r="7" spans="1:21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89"/>
      <c r="L7" s="395" t="s">
        <v>130</v>
      </c>
      <c r="M7" s="395"/>
      <c r="N7" s="395"/>
      <c r="O7" s="395"/>
      <c r="P7" s="23"/>
      <c r="Q7" s="27"/>
      <c r="R7" s="27"/>
      <c r="S7" s="265"/>
      <c r="T7" s="266"/>
      <c r="U7" s="266"/>
    </row>
    <row r="8" spans="1:21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1"/>
      <c r="L8" s="395"/>
      <c r="M8" s="395"/>
      <c r="N8" s="395"/>
      <c r="O8" s="395"/>
      <c r="P8" s="23"/>
      <c r="Q8" s="29"/>
      <c r="R8" s="29"/>
      <c r="S8" s="267"/>
      <c r="T8" s="268"/>
      <c r="U8" s="268"/>
    </row>
    <row r="9" spans="1:21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1"/>
      <c r="L9" s="395"/>
      <c r="M9" s="395"/>
      <c r="N9" s="395"/>
      <c r="O9" s="395"/>
      <c r="P9" s="23"/>
      <c r="T9" s="268"/>
      <c r="U9" s="268"/>
    </row>
    <row r="10" spans="1:21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66"/>
      <c r="M10" s="2"/>
      <c r="N10" s="2"/>
      <c r="O10" s="2"/>
      <c r="P10" s="31"/>
      <c r="Q10" s="30"/>
      <c r="R10" s="30"/>
      <c r="S10" s="268"/>
      <c r="T10" s="268"/>
      <c r="U10" s="268"/>
    </row>
    <row r="11" spans="1:21" ht="21.75" customHeight="1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1"/>
      <c r="Q11" s="30"/>
      <c r="R11" s="30"/>
      <c r="S11" s="268"/>
      <c r="T11" s="268"/>
      <c r="U11" s="268"/>
    </row>
    <row r="12" spans="2:29" ht="30" customHeight="1">
      <c r="B12" s="374" t="s">
        <v>83</v>
      </c>
      <c r="C12" s="375"/>
      <c r="D12" s="375"/>
      <c r="E12" s="375"/>
      <c r="F12" s="375"/>
      <c r="G12" s="378" t="s">
        <v>137</v>
      </c>
      <c r="H12" s="378"/>
      <c r="I12" s="378"/>
      <c r="J12" s="378"/>
      <c r="K12" s="378"/>
      <c r="L12" s="378"/>
      <c r="M12" s="378"/>
      <c r="N12" s="378"/>
      <c r="O12" s="379"/>
      <c r="P12" s="167">
        <f>IF(ISBLANK(G12),"ЗАПОВНІТЬ назву","")</f>
      </c>
      <c r="Q12" s="57"/>
      <c r="R12" s="57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</row>
    <row r="13" spans="2:29" ht="27">
      <c r="B13" s="150" t="s">
        <v>84</v>
      </c>
      <c r="C13" s="127"/>
      <c r="D13" s="127"/>
      <c r="E13" s="127"/>
      <c r="F13" s="127"/>
      <c r="G13" s="365" t="s">
        <v>138</v>
      </c>
      <c r="H13" s="365"/>
      <c r="I13" s="330"/>
      <c r="J13" s="330"/>
      <c r="K13" s="330"/>
      <c r="L13" s="330"/>
      <c r="M13" s="330"/>
      <c r="N13" s="330"/>
      <c r="O13" s="331"/>
      <c r="P13" s="199"/>
      <c r="Q13" s="57"/>
      <c r="R13" s="57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</row>
    <row r="14" spans="1:81" s="15" customFormat="1" ht="24.75">
      <c r="A14" s="17"/>
      <c r="B14" s="376" t="s">
        <v>82</v>
      </c>
      <c r="C14" s="377"/>
      <c r="D14" s="377"/>
      <c r="E14" s="377"/>
      <c r="F14" s="116"/>
      <c r="G14" s="366" t="s">
        <v>139</v>
      </c>
      <c r="H14" s="366"/>
      <c r="I14" s="366"/>
      <c r="J14" s="366"/>
      <c r="K14" s="366"/>
      <c r="L14" s="366"/>
      <c r="M14" s="366"/>
      <c r="N14" s="366"/>
      <c r="O14" s="367"/>
      <c r="P14" s="167">
        <f>IF(ISBLANK(G14),"ЗАПОВНІТЬ адресу","")</f>
      </c>
      <c r="Q14" s="33"/>
      <c r="R14" s="32"/>
      <c r="S14" s="270"/>
      <c r="T14" s="268"/>
      <c r="U14" s="268"/>
      <c r="V14" s="264"/>
      <c r="W14" s="264"/>
      <c r="X14" s="264"/>
      <c r="Y14" s="48"/>
      <c r="Z14" s="48"/>
      <c r="AA14" s="48"/>
      <c r="AB14" s="48"/>
      <c r="AC14" s="4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</row>
    <row r="15" spans="1:29" ht="39" customHeight="1" thickBot="1">
      <c r="A15" s="20"/>
      <c r="B15" s="151" t="s">
        <v>69</v>
      </c>
      <c r="C15" s="124"/>
      <c r="D15" s="124"/>
      <c r="E15" s="124"/>
      <c r="F15" s="125"/>
      <c r="G15" s="125"/>
      <c r="H15" s="368" t="s">
        <v>70</v>
      </c>
      <c r="I15" s="368"/>
      <c r="J15" s="368"/>
      <c r="K15" s="368"/>
      <c r="L15" s="368"/>
      <c r="M15" s="368"/>
      <c r="N15" s="368"/>
      <c r="O15" s="369"/>
      <c r="P15" s="200"/>
      <c r="Q15" s="35"/>
      <c r="R15" s="35"/>
      <c r="S15" s="271"/>
      <c r="T15" s="272"/>
      <c r="U15" s="272"/>
      <c r="V15" s="273"/>
      <c r="W15" s="273"/>
      <c r="X15" s="273"/>
      <c r="Y15" s="49"/>
      <c r="Z15" s="49"/>
      <c r="AA15" s="49"/>
      <c r="AB15" s="49"/>
      <c r="AC15" s="49"/>
    </row>
    <row r="16" spans="1:81" s="173" customFormat="1" ht="6.75" customHeight="1">
      <c r="A16" s="170"/>
      <c r="B16" s="171"/>
      <c r="C16" s="86"/>
      <c r="D16" s="86"/>
      <c r="E16" s="86"/>
      <c r="F16" s="87"/>
      <c r="G16" s="87"/>
      <c r="H16" s="87"/>
      <c r="I16" s="87"/>
      <c r="J16" s="87"/>
      <c r="K16" s="87"/>
      <c r="L16" s="88"/>
      <c r="M16" s="87"/>
      <c r="N16" s="87"/>
      <c r="O16" s="87"/>
      <c r="P16" s="38"/>
      <c r="Q16" s="39"/>
      <c r="R16" s="39"/>
      <c r="S16" s="274"/>
      <c r="T16" s="275"/>
      <c r="U16" s="275"/>
      <c r="V16" s="275"/>
      <c r="W16" s="275"/>
      <c r="X16" s="275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</row>
    <row r="17" spans="2:81" s="70" customFormat="1" ht="26.25" customHeight="1" thickBot="1">
      <c r="B17" s="178"/>
      <c r="C17" s="179"/>
      <c r="D17" s="179"/>
      <c r="E17" s="180"/>
      <c r="F17" s="181"/>
      <c r="G17" s="181"/>
      <c r="H17" s="180"/>
      <c r="I17" s="182"/>
      <c r="J17" s="182"/>
      <c r="K17" s="182"/>
      <c r="L17" s="183"/>
      <c r="M17" s="184"/>
      <c r="N17" s="185"/>
      <c r="O17" s="185"/>
      <c r="P17" s="71"/>
      <c r="Q17" s="71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</row>
    <row r="18" spans="1:81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4"/>
      <c r="L18" s="175" t="s">
        <v>25</v>
      </c>
      <c r="M18" s="175" t="s">
        <v>42</v>
      </c>
      <c r="N18" s="176" t="s">
        <v>8</v>
      </c>
      <c r="O18" s="177" t="s">
        <v>59</v>
      </c>
      <c r="P18" s="99"/>
      <c r="Q18" s="100"/>
      <c r="R18" s="100"/>
      <c r="S18" s="101"/>
      <c r="T18" s="101"/>
      <c r="U18" s="101"/>
      <c r="V18" s="101"/>
      <c r="W18" s="101"/>
      <c r="X18" s="101"/>
      <c r="Y18" s="276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</row>
    <row r="19" spans="1:81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7"/>
      <c r="L19" s="91" t="s">
        <v>2</v>
      </c>
      <c r="M19" s="91" t="s">
        <v>24</v>
      </c>
      <c r="N19" s="152">
        <v>1</v>
      </c>
      <c r="O19" s="153" t="s">
        <v>9</v>
      </c>
      <c r="P19" s="93"/>
      <c r="Q19" s="94"/>
      <c r="R19" s="94"/>
      <c r="S19" s="95"/>
      <c r="T19" s="95"/>
      <c r="U19" s="95"/>
      <c r="V19" s="95"/>
      <c r="W19" s="95"/>
      <c r="X19" s="95"/>
      <c r="Y19" s="277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</row>
    <row r="20" spans="1:81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10"/>
      <c r="L20" s="154" t="s">
        <v>26</v>
      </c>
      <c r="M20" s="78" t="s">
        <v>87</v>
      </c>
      <c r="N20" s="335">
        <f>N21+N22</f>
        <v>649</v>
      </c>
      <c r="O20" s="336">
        <f>O21+O22</f>
        <v>649</v>
      </c>
      <c r="P20" s="41"/>
      <c r="Q20" s="37"/>
      <c r="R20" s="37"/>
      <c r="S20" s="273"/>
      <c r="T20" s="273"/>
      <c r="U20" s="273"/>
      <c r="V20" s="273"/>
      <c r="W20" s="273"/>
      <c r="X20" s="273"/>
      <c r="Y20" s="27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</row>
    <row r="21" spans="1:81" s="15" customFormat="1" ht="30" customHeight="1">
      <c r="A21" s="98"/>
      <c r="B21" s="104" t="s">
        <v>17</v>
      </c>
      <c r="C21" s="399" t="s">
        <v>80</v>
      </c>
      <c r="D21" s="400"/>
      <c r="E21" s="400"/>
      <c r="F21" s="400" t="s">
        <v>64</v>
      </c>
      <c r="G21" s="400"/>
      <c r="H21" s="400"/>
      <c r="I21" s="400"/>
      <c r="J21" s="400"/>
      <c r="K21" s="401"/>
      <c r="L21" s="155" t="s">
        <v>71</v>
      </c>
      <c r="M21" s="79" t="s">
        <v>87</v>
      </c>
      <c r="N21" s="337">
        <v>0</v>
      </c>
      <c r="O21" s="360">
        <f>N21</f>
        <v>0</v>
      </c>
      <c r="P21" s="41"/>
      <c r="Q21" s="37"/>
      <c r="R21" s="37"/>
      <c r="S21" s="273"/>
      <c r="T21" s="273"/>
      <c r="U21" s="273"/>
      <c r="V21" s="273"/>
      <c r="W21" s="273"/>
      <c r="X21" s="273"/>
      <c r="Y21" s="27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</row>
    <row r="22" spans="1:81" s="15" customFormat="1" ht="30" customHeight="1">
      <c r="A22" s="98"/>
      <c r="B22" s="104" t="s">
        <v>18</v>
      </c>
      <c r="C22" s="85"/>
      <c r="D22" s="84"/>
      <c r="E22" s="84"/>
      <c r="F22" s="400" t="s">
        <v>65</v>
      </c>
      <c r="G22" s="400"/>
      <c r="H22" s="400"/>
      <c r="I22" s="400"/>
      <c r="J22" s="400"/>
      <c r="K22" s="401"/>
      <c r="L22" s="155" t="s">
        <v>72</v>
      </c>
      <c r="M22" s="79" t="s">
        <v>87</v>
      </c>
      <c r="N22" s="337">
        <v>649</v>
      </c>
      <c r="O22" s="360">
        <f>N22</f>
        <v>649</v>
      </c>
      <c r="P22" s="41"/>
      <c r="Q22" s="37"/>
      <c r="R22" s="37"/>
      <c r="S22" s="273"/>
      <c r="T22" s="273"/>
      <c r="U22" s="273"/>
      <c r="V22" s="273"/>
      <c r="W22" s="273"/>
      <c r="X22" s="273"/>
      <c r="Y22" s="27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</row>
    <row r="23" spans="1:81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1"/>
      <c r="L23" s="155" t="s">
        <v>27</v>
      </c>
      <c r="M23" s="156" t="s">
        <v>45</v>
      </c>
      <c r="N23" s="338">
        <v>1.2806</v>
      </c>
      <c r="O23" s="339">
        <v>1.2806</v>
      </c>
      <c r="P23" s="41"/>
      <c r="Q23" s="37"/>
      <c r="R23" s="37"/>
      <c r="S23" s="273"/>
      <c r="T23" s="273"/>
      <c r="U23" s="273"/>
      <c r="V23" s="273"/>
      <c r="W23" s="273"/>
      <c r="X23" s="273"/>
      <c r="Y23" s="27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</row>
    <row r="24" spans="1:81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3"/>
      <c r="L24" s="157" t="s">
        <v>28</v>
      </c>
      <c r="M24" s="158" t="s">
        <v>45</v>
      </c>
      <c r="N24" s="343">
        <v>1.31495</v>
      </c>
      <c r="O24" s="344">
        <v>1.31495</v>
      </c>
      <c r="P24" s="41"/>
      <c r="Q24" s="37"/>
      <c r="R24" s="37"/>
      <c r="S24" s="273"/>
      <c r="T24" s="273"/>
      <c r="U24" s="273"/>
      <c r="V24" s="273"/>
      <c r="W24" s="273"/>
      <c r="X24" s="273"/>
      <c r="Y24" s="27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</row>
    <row r="25" spans="1:81" s="15" customFormat="1" ht="30" customHeight="1">
      <c r="A25" s="98"/>
      <c r="B25" s="104" t="s">
        <v>5</v>
      </c>
      <c r="C25" s="414" t="s">
        <v>102</v>
      </c>
      <c r="D25" s="415"/>
      <c r="E25" s="415"/>
      <c r="F25" s="415"/>
      <c r="G25" s="415"/>
      <c r="H25" s="415"/>
      <c r="I25" s="415"/>
      <c r="J25" s="415"/>
      <c r="K25" s="416"/>
      <c r="L25" s="159" t="s">
        <v>29</v>
      </c>
      <c r="M25" s="358" t="s">
        <v>87</v>
      </c>
      <c r="N25" s="359">
        <f>N26+N27</f>
        <v>315</v>
      </c>
      <c r="O25" s="360">
        <f>O26+O27</f>
        <v>315</v>
      </c>
      <c r="P25" s="41"/>
      <c r="Q25" s="37"/>
      <c r="R25" s="37"/>
      <c r="S25" s="273"/>
      <c r="T25" s="273"/>
      <c r="U25" s="273"/>
      <c r="V25" s="273"/>
      <c r="W25" s="273"/>
      <c r="X25" s="273"/>
      <c r="Y25" s="278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</row>
    <row r="26" spans="1:81" s="15" customFormat="1" ht="30" customHeight="1">
      <c r="A26" s="98"/>
      <c r="B26" s="105" t="s">
        <v>53</v>
      </c>
      <c r="C26" s="399" t="s">
        <v>80</v>
      </c>
      <c r="D26" s="400"/>
      <c r="E26" s="400"/>
      <c r="F26" s="400" t="s">
        <v>64</v>
      </c>
      <c r="G26" s="400"/>
      <c r="H26" s="400"/>
      <c r="I26" s="400"/>
      <c r="J26" s="400"/>
      <c r="K26" s="401"/>
      <c r="L26" s="155" t="s">
        <v>73</v>
      </c>
      <c r="M26" s="79" t="s">
        <v>87</v>
      </c>
      <c r="N26" s="342">
        <v>164</v>
      </c>
      <c r="O26" s="341">
        <f>N26</f>
        <v>164</v>
      </c>
      <c r="P26" s="41"/>
      <c r="Q26" s="37"/>
      <c r="R26" s="37"/>
      <c r="S26" s="273"/>
      <c r="T26" s="273"/>
      <c r="U26" s="273"/>
      <c r="V26" s="273"/>
      <c r="W26" s="273"/>
      <c r="X26" s="273"/>
      <c r="Y26" s="278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</row>
    <row r="27" spans="1:81" s="15" customFormat="1" ht="30" customHeight="1">
      <c r="A27" s="98"/>
      <c r="B27" s="105" t="s">
        <v>54</v>
      </c>
      <c r="C27" s="85"/>
      <c r="D27" s="84"/>
      <c r="E27" s="84"/>
      <c r="F27" s="400" t="s">
        <v>65</v>
      </c>
      <c r="G27" s="400"/>
      <c r="H27" s="400"/>
      <c r="I27" s="400"/>
      <c r="J27" s="400"/>
      <c r="K27" s="401"/>
      <c r="L27" s="155" t="s">
        <v>74</v>
      </c>
      <c r="M27" s="79" t="s">
        <v>87</v>
      </c>
      <c r="N27" s="342">
        <v>151</v>
      </c>
      <c r="O27" s="341">
        <f>N27</f>
        <v>151</v>
      </c>
      <c r="P27" s="41"/>
      <c r="Q27" s="37"/>
      <c r="R27" s="37"/>
      <c r="S27" s="273"/>
      <c r="T27" s="273"/>
      <c r="U27" s="273"/>
      <c r="V27" s="273"/>
      <c r="W27" s="273"/>
      <c r="X27" s="273"/>
      <c r="Y27" s="278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</row>
    <row r="28" spans="1:81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1"/>
      <c r="L28" s="155" t="s">
        <v>30</v>
      </c>
      <c r="M28" s="156" t="s">
        <v>45</v>
      </c>
      <c r="N28" s="338">
        <v>0.9341</v>
      </c>
      <c r="O28" s="339">
        <v>0.9341</v>
      </c>
      <c r="P28" s="62"/>
      <c r="Q28" s="62"/>
      <c r="R28" s="62"/>
      <c r="S28" s="279"/>
      <c r="T28" s="279"/>
      <c r="U28" s="279"/>
      <c r="V28" s="279"/>
      <c r="W28" s="279"/>
      <c r="X28" s="279"/>
      <c r="Y28" s="28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</row>
    <row r="29" spans="1:81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3"/>
      <c r="L29" s="157" t="s">
        <v>31</v>
      </c>
      <c r="M29" s="158" t="s">
        <v>45</v>
      </c>
      <c r="N29" s="343">
        <v>0.87924</v>
      </c>
      <c r="O29" s="344">
        <v>0.87924</v>
      </c>
      <c r="P29" s="41"/>
      <c r="Q29" s="37"/>
      <c r="R29" s="37"/>
      <c r="S29" s="273"/>
      <c r="T29" s="273"/>
      <c r="U29" s="273"/>
      <c r="V29" s="273"/>
      <c r="W29" s="273"/>
      <c r="X29" s="273"/>
      <c r="Y29" s="278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</row>
    <row r="30" spans="1:81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9"/>
      <c r="L30" s="159" t="s">
        <v>32</v>
      </c>
      <c r="M30" s="160" t="s">
        <v>86</v>
      </c>
      <c r="N30" s="337">
        <v>-2146</v>
      </c>
      <c r="O30" s="360">
        <f>N30</f>
        <v>-2146</v>
      </c>
      <c r="P30" s="41"/>
      <c r="Q30" s="37"/>
      <c r="R30" s="37"/>
      <c r="S30" s="273"/>
      <c r="T30" s="273"/>
      <c r="U30" s="273"/>
      <c r="V30" s="273"/>
      <c r="W30" s="273"/>
      <c r="X30" s="273"/>
      <c r="Y30" s="27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</row>
    <row r="31" spans="1:81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2"/>
      <c r="L31" s="155" t="s">
        <v>33</v>
      </c>
      <c r="M31" s="156" t="s">
        <v>86</v>
      </c>
      <c r="N31" s="345">
        <f>N32+N33</f>
        <v>2134</v>
      </c>
      <c r="O31" s="341">
        <f>O32+O33</f>
        <v>2134</v>
      </c>
      <c r="P31" s="41"/>
      <c r="Q31" s="37"/>
      <c r="R31" s="37"/>
      <c r="S31" s="273"/>
      <c r="T31" s="273"/>
      <c r="U31" s="273"/>
      <c r="V31" s="273"/>
      <c r="W31" s="273"/>
      <c r="X31" s="273"/>
      <c r="Y31" s="278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</row>
    <row r="32" spans="1:81" s="61" customFormat="1" ht="30" customHeight="1">
      <c r="A32" s="106"/>
      <c r="B32" s="105" t="s">
        <v>55</v>
      </c>
      <c r="C32" s="399" t="s">
        <v>80</v>
      </c>
      <c r="D32" s="400"/>
      <c r="E32" s="400"/>
      <c r="F32" s="400" t="s">
        <v>64</v>
      </c>
      <c r="G32" s="400"/>
      <c r="H32" s="400"/>
      <c r="I32" s="400"/>
      <c r="J32" s="400"/>
      <c r="K32" s="401"/>
      <c r="L32" s="155" t="s">
        <v>75</v>
      </c>
      <c r="M32" s="156" t="s">
        <v>86</v>
      </c>
      <c r="N32" s="346">
        <v>277</v>
      </c>
      <c r="O32" s="341">
        <f>N32</f>
        <v>277</v>
      </c>
      <c r="P32" s="62"/>
      <c r="Q32" s="62"/>
      <c r="R32" s="62"/>
      <c r="S32" s="279"/>
      <c r="T32" s="279"/>
      <c r="U32" s="279"/>
      <c r="V32" s="279"/>
      <c r="W32" s="279"/>
      <c r="X32" s="279"/>
      <c r="Y32" s="28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</row>
    <row r="33" spans="1:81" s="61" customFormat="1" ht="30" customHeight="1">
      <c r="A33" s="106"/>
      <c r="B33" s="105" t="s">
        <v>56</v>
      </c>
      <c r="C33" s="85"/>
      <c r="D33" s="84"/>
      <c r="E33" s="84"/>
      <c r="F33" s="400" t="s">
        <v>65</v>
      </c>
      <c r="G33" s="400"/>
      <c r="H33" s="400"/>
      <c r="I33" s="400"/>
      <c r="J33" s="400"/>
      <c r="K33" s="401"/>
      <c r="L33" s="155" t="s">
        <v>76</v>
      </c>
      <c r="M33" s="156" t="s">
        <v>86</v>
      </c>
      <c r="N33" s="346">
        <v>1857</v>
      </c>
      <c r="O33" s="341">
        <f>N33</f>
        <v>1857</v>
      </c>
      <c r="P33" s="62"/>
      <c r="Q33" s="62"/>
      <c r="R33" s="62"/>
      <c r="S33" s="279"/>
      <c r="T33" s="279"/>
      <c r="U33" s="279"/>
      <c r="V33" s="279"/>
      <c r="W33" s="279"/>
      <c r="X33" s="279"/>
      <c r="Y33" s="28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</row>
    <row r="34" spans="1:29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2"/>
      <c r="L34" s="155" t="s">
        <v>34</v>
      </c>
      <c r="M34" s="156" t="s">
        <v>86</v>
      </c>
      <c r="N34" s="346">
        <v>1850</v>
      </c>
      <c r="O34" s="341">
        <f>N34</f>
        <v>1850</v>
      </c>
      <c r="P34" s="167">
        <f>IF(OR(ISBLANK(N21:N24),ISBLANK(N26:N30),ISBLANK(N32:N35),ISBLANK(N37:N41),ISBLANK(O28:O29),ISBLANK(N44),ISBLANK(O23:O24),),"Заповніть ВСІ комірки","")</f>
      </c>
      <c r="Q34" s="37"/>
      <c r="R34" s="37"/>
      <c r="S34" s="273"/>
      <c r="T34" s="273"/>
      <c r="U34" s="273"/>
      <c r="V34" s="273"/>
      <c r="W34" s="273"/>
      <c r="X34" s="273"/>
      <c r="Y34" s="278"/>
      <c r="Z34" s="49"/>
      <c r="AA34" s="49"/>
      <c r="AB34" s="49"/>
      <c r="AC34" s="49"/>
    </row>
    <row r="35" spans="1:29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5"/>
      <c r="L35" s="155" t="s">
        <v>77</v>
      </c>
      <c r="M35" s="156" t="s">
        <v>86</v>
      </c>
      <c r="N35" s="347">
        <v>0</v>
      </c>
      <c r="O35" s="349">
        <f>N35</f>
        <v>0</v>
      </c>
      <c r="P35" s="22"/>
      <c r="R35" s="97"/>
      <c r="S35" s="273"/>
      <c r="T35" s="273"/>
      <c r="U35" s="273"/>
      <c r="V35" s="273"/>
      <c r="W35" s="273"/>
      <c r="X35" s="273"/>
      <c r="Y35" s="278"/>
      <c r="Z35" s="49"/>
      <c r="AA35" s="49"/>
      <c r="AB35" s="49"/>
      <c r="AC35" s="49"/>
    </row>
    <row r="36" spans="1:29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2"/>
      <c r="L36" s="155" t="s">
        <v>35</v>
      </c>
      <c r="M36" s="156" t="s">
        <v>86</v>
      </c>
      <c r="N36" s="345">
        <f>N30+N31-N34</f>
        <v>-1862</v>
      </c>
      <c r="O36" s="341">
        <f>O30+O31-O34</f>
        <v>-1862</v>
      </c>
      <c r="P36" s="22"/>
      <c r="R36" s="97"/>
      <c r="S36" s="273"/>
      <c r="T36" s="273"/>
      <c r="U36" s="273"/>
      <c r="V36" s="273"/>
      <c r="W36" s="273"/>
      <c r="X36" s="273"/>
      <c r="Y36" s="278"/>
      <c r="Z36" s="49"/>
      <c r="AA36" s="49"/>
      <c r="AB36" s="49"/>
      <c r="AC36" s="49"/>
    </row>
    <row r="37" spans="1:29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8"/>
      <c r="L37" s="157" t="s">
        <v>78</v>
      </c>
      <c r="M37" s="158" t="s">
        <v>86</v>
      </c>
      <c r="N37" s="352">
        <v>0</v>
      </c>
      <c r="O37" s="364">
        <v>0</v>
      </c>
      <c r="P37" s="22"/>
      <c r="R37" s="97"/>
      <c r="S37" s="273"/>
      <c r="T37" s="273"/>
      <c r="U37" s="273"/>
      <c r="V37" s="273"/>
      <c r="W37" s="273"/>
      <c r="X37" s="273"/>
      <c r="Y37" s="278"/>
      <c r="Z37" s="49"/>
      <c r="AA37" s="49"/>
      <c r="AB37" s="49"/>
      <c r="AC37" s="49"/>
    </row>
    <row r="38" spans="1:29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6"/>
      <c r="L38" s="159" t="s">
        <v>36</v>
      </c>
      <c r="M38" s="260" t="s">
        <v>88</v>
      </c>
      <c r="N38" s="337">
        <v>366</v>
      </c>
      <c r="O38" s="360">
        <f>N38</f>
        <v>366</v>
      </c>
      <c r="P38" s="22"/>
      <c r="R38" s="97"/>
      <c r="S38" s="273"/>
      <c r="T38" s="273"/>
      <c r="U38" s="273"/>
      <c r="V38" s="273"/>
      <c r="W38" s="273"/>
      <c r="X38" s="273"/>
      <c r="Y38" s="278"/>
      <c r="Z38" s="49"/>
      <c r="AA38" s="49"/>
      <c r="AB38" s="49"/>
      <c r="AC38" s="49"/>
    </row>
    <row r="39" spans="1:29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2"/>
      <c r="L39" s="155" t="s">
        <v>37</v>
      </c>
      <c r="M39" s="156" t="s">
        <v>86</v>
      </c>
      <c r="N39" s="342">
        <v>24</v>
      </c>
      <c r="O39" s="341">
        <f>N39</f>
        <v>24</v>
      </c>
      <c r="P39" s="22"/>
      <c r="R39" s="97"/>
      <c r="S39" s="273"/>
      <c r="T39" s="273"/>
      <c r="U39" s="273"/>
      <c r="V39" s="273"/>
      <c r="W39" s="273"/>
      <c r="X39" s="273"/>
      <c r="Y39" s="278"/>
      <c r="Z39" s="49"/>
      <c r="AA39" s="49"/>
      <c r="AB39" s="49"/>
      <c r="AC39" s="49"/>
    </row>
    <row r="40" spans="1:29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2"/>
      <c r="L40" s="155" t="s">
        <v>38</v>
      </c>
      <c r="M40" s="156" t="s">
        <v>86</v>
      </c>
      <c r="N40" s="342">
        <v>17</v>
      </c>
      <c r="O40" s="341">
        <f>N40</f>
        <v>17</v>
      </c>
      <c r="P40" s="22"/>
      <c r="R40" s="97"/>
      <c r="S40" s="273"/>
      <c r="T40" s="273"/>
      <c r="U40" s="273"/>
      <c r="V40" s="273"/>
      <c r="W40" s="273"/>
      <c r="X40" s="273"/>
      <c r="Y40" s="278"/>
      <c r="Z40" s="49"/>
      <c r="AA40" s="49"/>
      <c r="AB40" s="49"/>
      <c r="AC40" s="49"/>
    </row>
    <row r="41" spans="1:29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2"/>
      <c r="L41" s="155" t="s">
        <v>39</v>
      </c>
      <c r="M41" s="156" t="s">
        <v>86</v>
      </c>
      <c r="N41" s="348">
        <v>24</v>
      </c>
      <c r="O41" s="349">
        <f>N41</f>
        <v>24</v>
      </c>
      <c r="P41" s="22"/>
      <c r="R41" s="97"/>
      <c r="S41" s="273"/>
      <c r="T41" s="273"/>
      <c r="U41" s="273"/>
      <c r="V41" s="273"/>
      <c r="W41" s="273"/>
      <c r="X41" s="273"/>
      <c r="Y41" s="278"/>
      <c r="Z41" s="49"/>
      <c r="AA41" s="49"/>
      <c r="AB41" s="49"/>
      <c r="AC41" s="49"/>
    </row>
    <row r="42" spans="1:29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2"/>
      <c r="L42" s="157" t="s">
        <v>100</v>
      </c>
      <c r="M42" s="158" t="s">
        <v>86</v>
      </c>
      <c r="N42" s="357">
        <f>N39+N40-N41</f>
        <v>17</v>
      </c>
      <c r="O42" s="351">
        <f>O39+O40-O41</f>
        <v>17</v>
      </c>
      <c r="P42" s="22"/>
      <c r="R42" s="97"/>
      <c r="S42" s="273"/>
      <c r="T42" s="273"/>
      <c r="U42" s="273"/>
      <c r="V42" s="273"/>
      <c r="W42" s="273"/>
      <c r="X42" s="273"/>
      <c r="Y42" s="278"/>
      <c r="Z42" s="49"/>
      <c r="AA42" s="49"/>
      <c r="AB42" s="49"/>
      <c r="AC42" s="49"/>
    </row>
    <row r="43" spans="1:29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5"/>
      <c r="L43" s="159" t="s">
        <v>40</v>
      </c>
      <c r="M43" s="160" t="s">
        <v>86</v>
      </c>
      <c r="N43" s="354">
        <f>N36+N42</f>
        <v>-1845</v>
      </c>
      <c r="O43" s="355">
        <f>O36+O42</f>
        <v>-1845</v>
      </c>
      <c r="P43" s="22"/>
      <c r="R43" s="97"/>
      <c r="S43" s="273"/>
      <c r="T43" s="273"/>
      <c r="U43" s="273"/>
      <c r="V43" s="273"/>
      <c r="W43" s="273"/>
      <c r="X43" s="273"/>
      <c r="Y43" s="278"/>
      <c r="Z43" s="49"/>
      <c r="AA43" s="49"/>
      <c r="AB43" s="49"/>
      <c r="AC43" s="49"/>
    </row>
    <row r="44" spans="1:29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8"/>
      <c r="L44" s="161" t="s">
        <v>41</v>
      </c>
      <c r="M44" s="162" t="s">
        <v>86</v>
      </c>
      <c r="N44" s="350">
        <v>0</v>
      </c>
      <c r="O44" s="361">
        <f>N44</f>
        <v>0</v>
      </c>
      <c r="P44" s="22"/>
      <c r="R44" s="97"/>
      <c r="S44" s="273"/>
      <c r="T44" s="273"/>
      <c r="U44" s="273"/>
      <c r="V44" s="273"/>
      <c r="W44" s="273"/>
      <c r="X44" s="273"/>
      <c r="Y44" s="278"/>
      <c r="Z44" s="49"/>
      <c r="AA44" s="49"/>
      <c r="AB44" s="49"/>
      <c r="AC44" s="49"/>
    </row>
    <row r="45" spans="1:81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5"/>
      <c r="N45" s="76"/>
      <c r="O45" s="77"/>
      <c r="P45" s="167"/>
      <c r="Q45" s="62"/>
      <c r="R45" s="62"/>
      <c r="S45" s="279"/>
      <c r="T45" s="279"/>
      <c r="U45" s="279"/>
      <c r="V45" s="279"/>
      <c r="W45" s="279"/>
      <c r="X45" s="279"/>
      <c r="Y45" s="280"/>
      <c r="Z45" s="60"/>
      <c r="AA45" s="60"/>
      <c r="AB45" s="60"/>
      <c r="AC45" s="6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</row>
    <row r="46" spans="1:81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5"/>
      <c r="N46" s="76"/>
      <c r="O46" s="77"/>
      <c r="P46" s="59"/>
      <c r="Q46" s="62"/>
      <c r="R46" s="62"/>
      <c r="S46" s="279"/>
      <c r="T46" s="279"/>
      <c r="U46" s="279"/>
      <c r="V46" s="279"/>
      <c r="W46" s="279"/>
      <c r="X46" s="279"/>
      <c r="Y46" s="281"/>
      <c r="Z46" s="60"/>
      <c r="AA46" s="60"/>
      <c r="AB46" s="60"/>
      <c r="AC46" s="6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</row>
    <row r="47" spans="1:81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5"/>
      <c r="N47" s="76"/>
      <c r="O47" s="77"/>
      <c r="P47" s="59"/>
      <c r="Q47" s="62"/>
      <c r="R47" s="62"/>
      <c r="S47" s="279"/>
      <c r="T47" s="279"/>
      <c r="U47" s="279"/>
      <c r="V47" s="279"/>
      <c r="W47" s="279"/>
      <c r="X47" s="279"/>
      <c r="Y47" s="281"/>
      <c r="Z47" s="60"/>
      <c r="AA47" s="60"/>
      <c r="AB47" s="60"/>
      <c r="AC47" s="6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</row>
    <row r="48" spans="1:81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5"/>
      <c r="N48" s="76"/>
      <c r="O48" s="77"/>
      <c r="P48" s="59"/>
      <c r="Q48" s="62"/>
      <c r="R48" s="62"/>
      <c r="S48" s="279"/>
      <c r="T48" s="279"/>
      <c r="U48" s="279"/>
      <c r="V48" s="279"/>
      <c r="W48" s="279"/>
      <c r="X48" s="279"/>
      <c r="Y48" s="281"/>
      <c r="Z48" s="60"/>
      <c r="AA48" s="60"/>
      <c r="AB48" s="60"/>
      <c r="AC48" s="6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</row>
    <row r="49" spans="1:81" s="16" customFormat="1" ht="30">
      <c r="A49" s="61"/>
      <c r="B49" s="442"/>
      <c r="C49" s="442"/>
      <c r="D49" s="442"/>
      <c r="E49" s="442"/>
      <c r="F49" s="442"/>
      <c r="G49" s="297"/>
      <c r="H49" s="64"/>
      <c r="I49" s="114"/>
      <c r="J49" s="114"/>
      <c r="K49" s="439" t="s">
        <v>140</v>
      </c>
      <c r="L49" s="439"/>
      <c r="M49" s="439"/>
      <c r="N49" s="439"/>
      <c r="O49" s="167">
        <f>IF(ISBLANK(K49),"ЗАПОВНІТЬ прізвище","")</f>
      </c>
      <c r="P49" s="59"/>
      <c r="Q49" s="62"/>
      <c r="R49" s="62"/>
      <c r="S49" s="279"/>
      <c r="T49" s="279"/>
      <c r="U49" s="279"/>
      <c r="V49" s="279"/>
      <c r="W49" s="279"/>
      <c r="X49" s="279"/>
      <c r="Y49" s="281"/>
      <c r="Z49" s="60"/>
      <c r="AA49" s="60"/>
      <c r="AB49" s="60"/>
      <c r="AC49" s="6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</row>
    <row r="50" spans="1:21" ht="19.5" customHeight="1">
      <c r="A50" s="61"/>
      <c r="B50" s="132"/>
      <c r="C50" s="440" t="s">
        <v>91</v>
      </c>
      <c r="D50" s="440"/>
      <c r="E50" s="440"/>
      <c r="F50" s="133"/>
      <c r="G50" s="133"/>
      <c r="H50" s="120"/>
      <c r="I50" s="119"/>
      <c r="J50" s="112"/>
      <c r="K50" s="441" t="s">
        <v>94</v>
      </c>
      <c r="L50" s="441"/>
      <c r="M50" s="441"/>
      <c r="N50" s="441"/>
      <c r="O50" s="63"/>
      <c r="P50" s="42"/>
      <c r="Q50" s="43"/>
      <c r="R50" s="40"/>
      <c r="S50" s="275"/>
      <c r="T50" s="275"/>
      <c r="U50" s="275"/>
    </row>
    <row r="51" spans="1:21" ht="45" customHeight="1">
      <c r="A51" s="17"/>
      <c r="B51" s="442"/>
      <c r="C51" s="442"/>
      <c r="D51" s="442"/>
      <c r="E51" s="442"/>
      <c r="F51" s="442"/>
      <c r="G51" s="297"/>
      <c r="H51" s="443"/>
      <c r="I51" s="443"/>
      <c r="J51" s="118"/>
      <c r="K51" s="439" t="s">
        <v>141</v>
      </c>
      <c r="L51" s="439"/>
      <c r="M51" s="439"/>
      <c r="N51" s="439"/>
      <c r="O51" s="208">
        <f>IF(ISBLANK(K51),"ЗАПОВНІТЬ прізвище","")</f>
      </c>
      <c r="P51" s="44"/>
      <c r="Q51" s="45"/>
      <c r="R51" s="40"/>
      <c r="S51" s="275"/>
      <c r="T51" s="275"/>
      <c r="U51" s="275"/>
    </row>
    <row r="52" spans="1:21" ht="24" customHeight="1">
      <c r="A52" s="17"/>
      <c r="B52" s="447" t="s">
        <v>92</v>
      </c>
      <c r="C52" s="448"/>
      <c r="D52" s="448"/>
      <c r="E52" s="448"/>
      <c r="F52" s="448"/>
      <c r="G52" s="298"/>
      <c r="H52" s="449"/>
      <c r="I52" s="449"/>
      <c r="J52" s="113"/>
      <c r="K52" s="441" t="s">
        <v>95</v>
      </c>
      <c r="L52" s="441"/>
      <c r="M52" s="441"/>
      <c r="N52" s="441"/>
      <c r="O52" s="58"/>
      <c r="P52" s="44"/>
      <c r="Q52" s="45"/>
      <c r="R52" s="40"/>
      <c r="S52" s="275"/>
      <c r="T52" s="275"/>
      <c r="U52" s="275"/>
    </row>
    <row r="53" spans="1:21" ht="44.25" customHeight="1">
      <c r="A53" s="17"/>
      <c r="B53" s="442"/>
      <c r="C53" s="442"/>
      <c r="D53" s="442"/>
      <c r="E53" s="442"/>
      <c r="F53" s="442"/>
      <c r="G53" s="297"/>
      <c r="H53" s="9"/>
      <c r="I53" s="10"/>
      <c r="J53" s="10"/>
      <c r="K53" s="450" t="s">
        <v>142</v>
      </c>
      <c r="L53" s="450"/>
      <c r="M53" s="450"/>
      <c r="N53" s="450"/>
      <c r="O53" s="167">
        <f>IF(ISBLANK(K53),"ЗАПОВНІТЬ прізвище","")</f>
      </c>
      <c r="P53" s="42"/>
      <c r="Q53" s="43"/>
      <c r="R53" s="40"/>
      <c r="S53" s="275"/>
      <c r="T53" s="275"/>
      <c r="U53" s="275"/>
    </row>
    <row r="54" spans="1:21" ht="36.75" customHeight="1">
      <c r="A54" s="17"/>
      <c r="B54" s="169"/>
      <c r="C54" s="451" t="s">
        <v>93</v>
      </c>
      <c r="D54" s="451"/>
      <c r="E54" s="451"/>
      <c r="F54" s="68"/>
      <c r="G54" s="68"/>
      <c r="H54" s="9"/>
      <c r="I54" s="119"/>
      <c r="J54" s="115"/>
      <c r="K54" s="441" t="s">
        <v>95</v>
      </c>
      <c r="L54" s="441"/>
      <c r="M54" s="441"/>
      <c r="N54" s="441"/>
      <c r="O54" s="204"/>
      <c r="P54" s="44"/>
      <c r="Q54" s="45"/>
      <c r="R54" s="46"/>
      <c r="S54" s="282"/>
      <c r="T54" s="283"/>
      <c r="U54" s="275"/>
    </row>
    <row r="55" spans="1:83" ht="54.75" customHeight="1">
      <c r="A55" s="17"/>
      <c r="B55" s="296" t="s">
        <v>98</v>
      </c>
      <c r="C55" s="290"/>
      <c r="D55" s="290"/>
      <c r="E55" s="454" t="s">
        <v>143</v>
      </c>
      <c r="F55" s="454"/>
      <c r="G55" s="454"/>
      <c r="H55" s="131" t="s">
        <v>51</v>
      </c>
      <c r="I55" s="292" t="s">
        <v>144</v>
      </c>
      <c r="J55" s="115"/>
      <c r="K55" s="207" t="s">
        <v>97</v>
      </c>
      <c r="L55" s="455" t="s">
        <v>145</v>
      </c>
      <c r="M55" s="455"/>
      <c r="N55" s="455"/>
      <c r="O55" s="456" t="s">
        <v>146</v>
      </c>
      <c r="P55" s="456"/>
      <c r="Q55" s="194"/>
      <c r="R55" s="44"/>
      <c r="S55" s="45"/>
      <c r="T55" s="284"/>
      <c r="U55" s="282"/>
      <c r="V55" s="283"/>
      <c r="W55" s="275"/>
      <c r="Y55" s="264"/>
      <c r="Z55" s="264"/>
      <c r="CD55" s="48"/>
      <c r="CE55" s="48"/>
    </row>
    <row r="56" spans="1:83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P56" s="13"/>
      <c r="Q56" s="195"/>
      <c r="R56" s="42"/>
      <c r="S56" s="43"/>
      <c r="T56" s="275"/>
      <c r="U56" s="275"/>
      <c r="V56" s="275"/>
      <c r="W56" s="275"/>
      <c r="Y56" s="264"/>
      <c r="Z56" s="264"/>
      <c r="CD56" s="48"/>
      <c r="CE56" s="48"/>
    </row>
    <row r="57" spans="2:84" s="313" customFormat="1" ht="54.75" customHeight="1">
      <c r="B57" s="314"/>
      <c r="C57" s="315"/>
      <c r="D57" s="315"/>
      <c r="E57" s="452"/>
      <c r="F57" s="452"/>
      <c r="G57" s="452"/>
      <c r="H57" s="452"/>
      <c r="I57" s="317"/>
      <c r="J57" s="316"/>
      <c r="K57" s="318"/>
      <c r="L57" s="319"/>
      <c r="M57" s="453"/>
      <c r="N57" s="453"/>
      <c r="O57" s="453"/>
      <c r="P57" s="305"/>
      <c r="Q57" s="320"/>
      <c r="R57" s="321"/>
      <c r="S57" s="322"/>
      <c r="T57" s="322"/>
      <c r="U57" s="323"/>
      <c r="V57" s="324"/>
      <c r="W57" s="325"/>
      <c r="X57" s="326"/>
      <c r="Y57" s="326"/>
      <c r="Z57" s="326"/>
      <c r="AA57" s="326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  <c r="BU57" s="327"/>
      <c r="BV57" s="327"/>
      <c r="BW57" s="327"/>
      <c r="BX57" s="327"/>
      <c r="BY57" s="327"/>
      <c r="BZ57" s="327"/>
      <c r="CA57" s="327"/>
      <c r="CB57" s="327"/>
      <c r="CC57" s="327"/>
      <c r="CD57" s="327"/>
      <c r="CE57" s="327"/>
      <c r="CF57" s="327"/>
    </row>
    <row r="58" spans="5:84" s="313" customFormat="1" ht="24" customHeight="1">
      <c r="E58" s="168"/>
      <c r="F58" s="305"/>
      <c r="G58" s="305"/>
      <c r="H58" s="305"/>
      <c r="I58" s="305"/>
      <c r="J58" s="168"/>
      <c r="K58" s="305"/>
      <c r="L58" s="305"/>
      <c r="M58" s="168"/>
      <c r="N58" s="305"/>
      <c r="O58" s="310"/>
      <c r="P58" s="305"/>
      <c r="Q58" s="305"/>
      <c r="R58" s="328"/>
      <c r="S58" s="329"/>
      <c r="T58" s="329"/>
      <c r="U58" s="326"/>
      <c r="V58" s="326"/>
      <c r="W58" s="326"/>
      <c r="X58" s="326"/>
      <c r="Y58" s="326"/>
      <c r="Z58" s="326"/>
      <c r="AA58" s="326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7"/>
    </row>
    <row r="59" spans="1:21" ht="36.75" customHeight="1">
      <c r="A59" s="17"/>
      <c r="B59" s="169"/>
      <c r="C59" s="291"/>
      <c r="D59" s="291"/>
      <c r="E59" s="291"/>
      <c r="F59" s="68"/>
      <c r="G59" s="68"/>
      <c r="H59" s="9"/>
      <c r="I59" s="119"/>
      <c r="J59" s="115"/>
      <c r="K59" s="312"/>
      <c r="L59" s="312"/>
      <c r="M59" s="312"/>
      <c r="N59" s="312"/>
      <c r="O59" s="204"/>
      <c r="P59" s="44"/>
      <c r="Q59" s="45"/>
      <c r="R59" s="46"/>
      <c r="S59" s="282"/>
      <c r="T59" s="283"/>
      <c r="U59" s="275"/>
    </row>
    <row r="60" spans="1:21" ht="36.75" customHeight="1">
      <c r="A60" s="17"/>
      <c r="B60" s="169"/>
      <c r="C60" s="291"/>
      <c r="D60" s="291"/>
      <c r="E60" s="291"/>
      <c r="F60" s="68"/>
      <c r="G60" s="68"/>
      <c r="H60" s="9"/>
      <c r="I60" s="119"/>
      <c r="J60" s="115"/>
      <c r="K60" s="312"/>
      <c r="L60" s="312"/>
      <c r="M60" s="312"/>
      <c r="N60" s="312"/>
      <c r="O60" s="204"/>
      <c r="P60" s="44"/>
      <c r="Q60" s="45"/>
      <c r="R60" s="46"/>
      <c r="S60" s="282"/>
      <c r="T60" s="283"/>
      <c r="U60" s="275"/>
    </row>
    <row r="61" spans="1:83" s="173" customFormat="1" ht="54.75" customHeight="1">
      <c r="A61" s="170"/>
      <c r="B61" s="446"/>
      <c r="C61" s="446"/>
      <c r="D61" s="446"/>
      <c r="E61" s="446"/>
      <c r="F61" s="445"/>
      <c r="G61" s="445"/>
      <c r="H61" s="445"/>
      <c r="I61" s="131"/>
      <c r="J61" s="445"/>
      <c r="K61" s="445"/>
      <c r="L61" s="305"/>
      <c r="M61" s="305"/>
      <c r="N61" s="306"/>
      <c r="O61" s="307"/>
      <c r="P61" s="136"/>
      <c r="Q61" s="194"/>
      <c r="R61" s="44"/>
      <c r="S61" s="282"/>
      <c r="T61" s="284"/>
      <c r="U61" s="282"/>
      <c r="V61" s="283"/>
      <c r="W61" s="275"/>
      <c r="X61" s="275"/>
      <c r="Y61" s="275"/>
      <c r="Z61" s="275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</row>
    <row r="62" spans="1:83" s="173" customFormat="1" ht="24" customHeight="1">
      <c r="A62" s="170"/>
      <c r="B62" s="170"/>
      <c r="C62" s="170"/>
      <c r="D62" s="170"/>
      <c r="E62" s="308"/>
      <c r="F62" s="168"/>
      <c r="G62" s="168"/>
      <c r="H62" s="309"/>
      <c r="I62" s="309"/>
      <c r="J62" s="168"/>
      <c r="K62" s="305"/>
      <c r="L62" s="305"/>
      <c r="M62" s="309"/>
      <c r="N62" s="310"/>
      <c r="O62" s="168"/>
      <c r="P62" s="309"/>
      <c r="Q62" s="311"/>
      <c r="R62" s="42"/>
      <c r="S62" s="285"/>
      <c r="T62" s="275"/>
      <c r="U62" s="275"/>
      <c r="V62" s="275"/>
      <c r="W62" s="275"/>
      <c r="X62" s="275"/>
      <c r="Y62" s="275"/>
      <c r="Z62" s="275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</row>
    <row r="63" spans="1:21" ht="18.75" customHeight="1">
      <c r="A63" s="17"/>
      <c r="P63" s="44"/>
      <c r="Q63" s="45"/>
      <c r="R63" s="40"/>
      <c r="S63" s="275"/>
      <c r="T63" s="275"/>
      <c r="U63" s="275"/>
    </row>
  </sheetData>
  <sheetProtection password="CF22" sheet="1" selectLockedCells="1"/>
  <mergeCells count="69">
    <mergeCell ref="E57:H57"/>
    <mergeCell ref="M57:O57"/>
    <mergeCell ref="E55:G55"/>
    <mergeCell ref="L55:N55"/>
    <mergeCell ref="O55:P55"/>
    <mergeCell ref="K54:N54"/>
    <mergeCell ref="K1:O1"/>
    <mergeCell ref="J61:K61"/>
    <mergeCell ref="B61:E61"/>
    <mergeCell ref="F61:H61"/>
    <mergeCell ref="B52:F52"/>
    <mergeCell ref="H52:I52"/>
    <mergeCell ref="K52:N52"/>
    <mergeCell ref="B53:F53"/>
    <mergeCell ref="K53:N53"/>
    <mergeCell ref="C54:E54"/>
    <mergeCell ref="K49:N49"/>
    <mergeCell ref="C50:E50"/>
    <mergeCell ref="K50:N50"/>
    <mergeCell ref="B49:F49"/>
    <mergeCell ref="B51:F51"/>
    <mergeCell ref="H51:I51"/>
    <mergeCell ref="K51:N51"/>
    <mergeCell ref="C39:K39"/>
    <mergeCell ref="C40:K40"/>
    <mergeCell ref="C41:K41"/>
    <mergeCell ref="C42:K42"/>
    <mergeCell ref="C43:K43"/>
    <mergeCell ref="C44:K44"/>
    <mergeCell ref="F33:K33"/>
    <mergeCell ref="C34:K34"/>
    <mergeCell ref="C35:K35"/>
    <mergeCell ref="C36:K36"/>
    <mergeCell ref="C37:K37"/>
    <mergeCell ref="C38:K38"/>
    <mergeCell ref="C28:K28"/>
    <mergeCell ref="C29:K29"/>
    <mergeCell ref="C30:K30"/>
    <mergeCell ref="C31:K31"/>
    <mergeCell ref="C32:E32"/>
    <mergeCell ref="F32:K32"/>
    <mergeCell ref="C23:K23"/>
    <mergeCell ref="C24:K24"/>
    <mergeCell ref="C25:K25"/>
    <mergeCell ref="C26:E26"/>
    <mergeCell ref="F26:K26"/>
    <mergeCell ref="F27:K27"/>
    <mergeCell ref="C21:E21"/>
    <mergeCell ref="F21:K21"/>
    <mergeCell ref="F22:K22"/>
    <mergeCell ref="C18:K18"/>
    <mergeCell ref="C19:K19"/>
    <mergeCell ref="C20:K20"/>
    <mergeCell ref="B2:O2"/>
    <mergeCell ref="B3:O3"/>
    <mergeCell ref="B6:H6"/>
    <mergeCell ref="L6:O6"/>
    <mergeCell ref="B7:H8"/>
    <mergeCell ref="I7:I9"/>
    <mergeCell ref="L7:O9"/>
    <mergeCell ref="B9:H9"/>
    <mergeCell ref="G13:H13"/>
    <mergeCell ref="G14:O14"/>
    <mergeCell ref="H15:O15"/>
    <mergeCell ref="G11:O11"/>
    <mergeCell ref="B11:F11"/>
    <mergeCell ref="B12:F12"/>
    <mergeCell ref="B14:E14"/>
    <mergeCell ref="G12:O12"/>
  </mergeCells>
  <conditionalFormatting sqref="P34:P44">
    <cfRule type="containsText" priority="43" dxfId="220" operator="containsText" text="Заповніть">
      <formula>NOT(ISERROR(SEARCH("Заповніть",P34)))</formula>
    </cfRule>
  </conditionalFormatting>
  <conditionalFormatting sqref="N20:O44">
    <cfRule type="cellIs" priority="39" dxfId="221" operator="equal" stopIfTrue="1">
      <formula>0</formula>
    </cfRule>
  </conditionalFormatting>
  <conditionalFormatting sqref="M4">
    <cfRule type="containsText" priority="37" dxfId="220" operator="containsText" stopIfTrue="1" text="ЗАПОВНІТЬ місяць">
      <formula>NOT(ISERROR(SEARCH("ЗАПОВНІТЬ місяць",M4)))</formula>
    </cfRule>
  </conditionalFormatting>
  <conditionalFormatting sqref="P14">
    <cfRule type="containsText" priority="36" dxfId="220" operator="containsText" stopIfTrue="1" text="ЗАПОВНІТЬ адресу">
      <formula>NOT(ISERROR(SEARCH("ЗАПОВНІТЬ адресу",P14)))</formula>
    </cfRule>
  </conditionalFormatting>
  <conditionalFormatting sqref="P12">
    <cfRule type="containsText" priority="35" dxfId="220" operator="containsText" stopIfTrue="1" text="ЗАПОВНІТЬ назву">
      <formula>NOT(ISERROR(SEARCH("ЗАПОВНІТЬ назву",P12)))</formula>
    </cfRule>
  </conditionalFormatting>
  <conditionalFormatting sqref="O49 O51 O53">
    <cfRule type="containsText" priority="24" dxfId="220" operator="containsText" stopIfTrue="1" text="ЗАПОВНІТЬ ПРІЗВИЩЕ">
      <formula>NOT(ISERROR(SEARCH("ЗАПОВНІТЬ ПРІЗВИЩЕ",O49)))</formula>
    </cfRule>
  </conditionalFormatting>
  <conditionalFormatting sqref="O62">
    <cfRule type="containsText" priority="23" dxfId="220" operator="containsText" stopIfTrue="1" text="ЗАПОВНІТЬ ел.пошта">
      <formula>NOT(ISERROR(SEARCH("ЗАПОВНІТЬ ел.пошта",O62)))</formula>
    </cfRule>
  </conditionalFormatting>
  <conditionalFormatting sqref="P45:P49">
    <cfRule type="containsText" priority="22" dxfId="220" operator="containsText" text="Заповніть">
      <formula>NOT(ISERROR(SEARCH("Заповніть",P45)))</formula>
    </cfRule>
  </conditionalFormatting>
  <conditionalFormatting sqref="F62:G62 J62 B50 B54 B59:B60">
    <cfRule type="containsText" priority="21" dxfId="220" operator="containsText" stopIfTrue="1" text="ЗАПОВНІТЬ">
      <formula>NOT(ISERROR(SEARCH("ЗАПОВНІТЬ",B50)))</formula>
    </cfRule>
  </conditionalFormatting>
  <conditionalFormatting sqref="O61:Q61">
    <cfRule type="notContainsBlanks" priority="25" dxfId="222" stopIfTrue="1">
      <formula>LEN(TRIM(O61))&gt;0</formula>
    </cfRule>
  </conditionalFormatting>
  <conditionalFormatting sqref="F61:G61">
    <cfRule type="notContainsBlanks" priority="20" dxfId="223" stopIfTrue="1">
      <formula>LEN(TRIM(F61))&gt;0</formula>
    </cfRule>
  </conditionalFormatting>
  <conditionalFormatting sqref="N45:O48">
    <cfRule type="cellIs" priority="19" dxfId="221" operator="equal" stopIfTrue="1">
      <formula>0</formula>
    </cfRule>
  </conditionalFormatting>
  <conditionalFormatting sqref="J61">
    <cfRule type="notContainsBlanks" priority="18" dxfId="223" stopIfTrue="1">
      <formula>LEN(TRIM(J61))&gt;0</formula>
    </cfRule>
  </conditionalFormatting>
  <conditionalFormatting sqref="N22">
    <cfRule type="cellIs" priority="7" dxfId="221" operator="equal" stopIfTrue="1">
      <formula>0</formula>
    </cfRule>
  </conditionalFormatting>
  <conditionalFormatting sqref="N23:O24">
    <cfRule type="cellIs" priority="6" dxfId="221" operator="equal" stopIfTrue="1">
      <formula>0</formula>
    </cfRule>
  </conditionalFormatting>
  <conditionalFormatting sqref="N26:N29">
    <cfRule type="cellIs" priority="5" dxfId="221" operator="equal" stopIfTrue="1">
      <formula>0</formula>
    </cfRule>
  </conditionalFormatting>
  <conditionalFormatting sqref="O28:O29">
    <cfRule type="cellIs" priority="4" dxfId="221" operator="equal" stopIfTrue="1">
      <formula>0</formula>
    </cfRule>
  </conditionalFormatting>
  <conditionalFormatting sqref="N30">
    <cfRule type="cellIs" priority="3" dxfId="221" operator="equal" stopIfTrue="1">
      <formula>0</formula>
    </cfRule>
  </conditionalFormatting>
  <conditionalFormatting sqref="N32:N34">
    <cfRule type="cellIs" priority="2" dxfId="221" operator="equal" stopIfTrue="1">
      <formula>0</formula>
    </cfRule>
  </conditionalFormatting>
  <conditionalFormatting sqref="N38:N41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horizontalDpi="600" verticalDpi="600" orientation="portrait" paperSize="9" scale="40" r:id="rId1"/>
  <ignoredErrors>
    <ignoredError sqref="O31 O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zoomScale="60" zoomScaleNormal="60" zoomScalePageLayoutView="39" workbookViewId="0" topLeftCell="A34">
      <selection activeCell="N29" sqref="N29:O29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9.875" style="11" customWidth="1"/>
    <col min="5" max="5" width="7.625" style="11" customWidth="1"/>
    <col min="6" max="6" width="9.125" style="11" customWidth="1"/>
    <col min="7" max="7" width="10.375" style="11" customWidth="1"/>
    <col min="8" max="8" width="26.50390625" style="11" customWidth="1"/>
    <col min="9" max="9" width="29.625" style="11" customWidth="1"/>
    <col min="10" max="10" width="11.375" style="11" customWidth="1"/>
    <col min="11" max="11" width="33.125" style="11" customWidth="1"/>
    <col min="12" max="12" width="11.00390625" style="67" customWidth="1"/>
    <col min="13" max="13" width="21.50390625" style="11" customWidth="1"/>
    <col min="14" max="14" width="21.125" style="11" customWidth="1"/>
    <col min="15" max="15" width="30.125" style="11" customWidth="1"/>
    <col min="16" max="16" width="5.00390625" style="24" customWidth="1"/>
    <col min="17" max="17" width="14.625" style="24" customWidth="1"/>
    <col min="18" max="20" width="15.625" style="24" customWidth="1"/>
    <col min="21" max="24" width="12.50390625" style="264" customWidth="1"/>
    <col min="25" max="81" width="12.50390625" style="48" customWidth="1"/>
    <col min="82" max="116" width="12.50390625" style="264" customWidth="1"/>
    <col min="117" max="16384" width="15.625" style="1" customWidth="1"/>
  </cols>
  <sheetData>
    <row r="1" spans="1:116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444" t="s">
        <v>129</v>
      </c>
      <c r="L1" s="444"/>
      <c r="M1" s="444"/>
      <c r="N1" s="444"/>
      <c r="O1" s="444"/>
      <c r="P1" s="53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</row>
    <row r="2" spans="1:116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53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</row>
    <row r="3" spans="1:116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25"/>
      <c r="Q3" s="26"/>
      <c r="R3" s="26"/>
      <c r="S3" s="26"/>
      <c r="T3" s="26"/>
      <c r="U3" s="263"/>
      <c r="V3" s="263"/>
      <c r="W3" s="263"/>
      <c r="X3" s="263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</row>
    <row r="4" spans="1:16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112</v>
      </c>
      <c r="J4" s="262" t="str">
        <f>'1 січ'!$J$4</f>
        <v>2020</v>
      </c>
      <c r="K4" s="135" t="s">
        <v>50</v>
      </c>
      <c r="M4" s="167">
        <f>IF(ISBLANK(I4),"ЗАПОВНІТЬ місяць та рік","")</f>
      </c>
      <c r="N4" s="3"/>
      <c r="O4" s="3"/>
      <c r="P4" s="23"/>
    </row>
    <row r="5" spans="1:16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7"/>
      <c r="L5" s="65"/>
      <c r="M5" s="8"/>
      <c r="N5" s="14"/>
      <c r="O5" s="14"/>
      <c r="P5" s="23"/>
    </row>
    <row r="6" spans="1:21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6"/>
      <c r="L6" s="385" t="s">
        <v>90</v>
      </c>
      <c r="M6" s="385"/>
      <c r="N6" s="385"/>
      <c r="O6" s="385"/>
      <c r="P6" s="23"/>
      <c r="Q6" s="27"/>
      <c r="R6" s="27"/>
      <c r="S6" s="27"/>
      <c r="T6" s="28"/>
      <c r="U6" s="266"/>
    </row>
    <row r="7" spans="1:21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89"/>
      <c r="L7" s="395" t="s">
        <v>130</v>
      </c>
      <c r="M7" s="395"/>
      <c r="N7" s="395"/>
      <c r="O7" s="395"/>
      <c r="P7" s="23"/>
      <c r="Q7" s="27"/>
      <c r="R7" s="27"/>
      <c r="S7" s="27"/>
      <c r="T7" s="28"/>
      <c r="U7" s="266"/>
    </row>
    <row r="8" spans="1:21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1"/>
      <c r="L8" s="395"/>
      <c r="M8" s="395"/>
      <c r="N8" s="395"/>
      <c r="O8" s="395"/>
      <c r="P8" s="23"/>
      <c r="Q8" s="29"/>
      <c r="R8" s="29"/>
      <c r="S8" s="29"/>
      <c r="T8" s="30"/>
      <c r="U8" s="268"/>
    </row>
    <row r="9" spans="1:21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1"/>
      <c r="L9" s="395"/>
      <c r="M9" s="395"/>
      <c r="N9" s="395"/>
      <c r="O9" s="395"/>
      <c r="P9" s="23"/>
      <c r="T9" s="30"/>
      <c r="U9" s="268"/>
    </row>
    <row r="10" spans="1:21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66"/>
      <c r="M10" s="2"/>
      <c r="N10" s="2"/>
      <c r="O10" s="2"/>
      <c r="P10" s="31"/>
      <c r="Q10" s="30"/>
      <c r="R10" s="30"/>
      <c r="S10" s="30"/>
      <c r="T10" s="30"/>
      <c r="U10" s="268"/>
    </row>
    <row r="11" spans="1:21" ht="22.5">
      <c r="A11" s="17"/>
      <c r="B11" s="372" t="s">
        <v>85</v>
      </c>
      <c r="C11" s="373"/>
      <c r="D11" s="373"/>
      <c r="E11" s="373"/>
      <c r="F11" s="373"/>
      <c r="G11" s="373"/>
      <c r="H11" s="461"/>
      <c r="I11" s="461"/>
      <c r="J11" s="461"/>
      <c r="K11" s="461"/>
      <c r="L11" s="461"/>
      <c r="M11" s="461"/>
      <c r="N11" s="461"/>
      <c r="O11" s="462"/>
      <c r="Q11" s="30"/>
      <c r="R11" s="30"/>
      <c r="S11" s="30"/>
      <c r="T11" s="30"/>
      <c r="U11" s="268"/>
    </row>
    <row r="12" spans="2:29" ht="33.75" customHeight="1">
      <c r="B12" s="374" t="s">
        <v>83</v>
      </c>
      <c r="C12" s="375"/>
      <c r="D12" s="375"/>
      <c r="E12" s="375"/>
      <c r="F12" s="375"/>
      <c r="G12" s="375"/>
      <c r="H12" s="457" t="str">
        <f>'1 січ'!G12</f>
        <v>КП "Водоканал" Мелітопольської міської ради Запорізької області</v>
      </c>
      <c r="I12" s="457"/>
      <c r="J12" s="457"/>
      <c r="K12" s="457"/>
      <c r="L12" s="457"/>
      <c r="M12" s="457"/>
      <c r="N12" s="457"/>
      <c r="O12" s="458"/>
      <c r="P12" s="167">
        <f>IF(ISBLANK(H12),"ЗАПОВНІТЬ назву","")</f>
      </c>
      <c r="Q12" s="57"/>
      <c r="R12" s="57"/>
      <c r="S12" s="57"/>
      <c r="T12" s="57"/>
      <c r="U12" s="269"/>
      <c r="V12" s="269"/>
      <c r="W12" s="269"/>
      <c r="X12" s="269"/>
      <c r="Y12" s="269"/>
      <c r="Z12" s="269"/>
      <c r="AA12" s="269"/>
      <c r="AB12" s="269"/>
      <c r="AC12" s="269"/>
    </row>
    <row r="13" spans="2:29" ht="27">
      <c r="B13" s="150" t="s">
        <v>84</v>
      </c>
      <c r="C13" s="127"/>
      <c r="D13" s="127"/>
      <c r="E13" s="127"/>
      <c r="F13" s="127"/>
      <c r="G13" s="127"/>
      <c r="H13" s="362" t="str">
        <f>'1 січ'!G13</f>
        <v>код 03327090</v>
      </c>
      <c r="I13" s="122"/>
      <c r="J13" s="122"/>
      <c r="K13" s="122"/>
      <c r="L13" s="122"/>
      <c r="M13" s="122"/>
      <c r="N13" s="122"/>
      <c r="O13" s="123"/>
      <c r="P13" s="199"/>
      <c r="Q13" s="57"/>
      <c r="R13" s="57"/>
      <c r="S13" s="57"/>
      <c r="T13" s="57"/>
      <c r="U13" s="269"/>
      <c r="V13" s="269"/>
      <c r="W13" s="269"/>
      <c r="X13" s="269"/>
      <c r="Y13" s="269"/>
      <c r="Z13" s="269"/>
      <c r="AA13" s="269"/>
      <c r="AB13" s="269"/>
      <c r="AC13" s="269"/>
    </row>
    <row r="14" spans="1:116" s="15" customFormat="1" ht="24.75">
      <c r="A14" s="17"/>
      <c r="B14" s="376" t="s">
        <v>82</v>
      </c>
      <c r="C14" s="377"/>
      <c r="D14" s="377"/>
      <c r="E14" s="377"/>
      <c r="F14" s="377"/>
      <c r="G14" s="116"/>
      <c r="H14" s="366" t="str">
        <f>'1 січ'!G14</f>
        <v>72312 Запорізька область, м. Мелітополь, вул.Покровська, будинок 100</v>
      </c>
      <c r="I14" s="366"/>
      <c r="J14" s="366"/>
      <c r="K14" s="366"/>
      <c r="L14" s="366"/>
      <c r="M14" s="366"/>
      <c r="N14" s="366"/>
      <c r="O14" s="367"/>
      <c r="P14" s="167">
        <f>IF(ISBLANK(H14),"ЗАПОВНІТЬ адресу","")</f>
      </c>
      <c r="Q14" s="33"/>
      <c r="R14" s="32"/>
      <c r="S14" s="32"/>
      <c r="T14" s="30"/>
      <c r="U14" s="268"/>
      <c r="V14" s="264"/>
      <c r="W14" s="264"/>
      <c r="X14" s="264"/>
      <c r="Y14" s="48"/>
      <c r="Z14" s="48"/>
      <c r="AA14" s="48"/>
      <c r="AB14" s="48"/>
      <c r="AC14" s="4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</row>
    <row r="15" spans="1:29" ht="39" customHeight="1" thickBot="1">
      <c r="A15" s="20"/>
      <c r="B15" s="151" t="s">
        <v>69</v>
      </c>
      <c r="C15" s="124"/>
      <c r="D15" s="124"/>
      <c r="E15" s="124"/>
      <c r="F15" s="124"/>
      <c r="G15" s="125"/>
      <c r="H15" s="459" t="s">
        <v>70</v>
      </c>
      <c r="I15" s="459"/>
      <c r="J15" s="459"/>
      <c r="K15" s="459"/>
      <c r="L15" s="459"/>
      <c r="M15" s="459"/>
      <c r="N15" s="459"/>
      <c r="O15" s="460"/>
      <c r="P15" s="200"/>
      <c r="Q15" s="35"/>
      <c r="R15" s="35"/>
      <c r="S15" s="35"/>
      <c r="T15" s="36"/>
      <c r="U15" s="272"/>
      <c r="V15" s="273"/>
      <c r="W15" s="273"/>
      <c r="X15" s="273"/>
      <c r="Y15" s="49"/>
      <c r="Z15" s="49"/>
      <c r="AA15" s="49"/>
      <c r="AB15" s="49"/>
      <c r="AC15" s="49"/>
    </row>
    <row r="16" spans="1:116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8"/>
      <c r="M16" s="87"/>
      <c r="N16" s="87"/>
      <c r="O16" s="87"/>
      <c r="P16" s="24"/>
      <c r="Q16" s="39"/>
      <c r="R16" s="39"/>
      <c r="S16" s="39"/>
      <c r="T16" s="40"/>
      <c r="U16" s="275"/>
      <c r="V16" s="275"/>
      <c r="W16" s="275"/>
      <c r="X16" s="275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</row>
    <row r="17" spans="2:116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3"/>
      <c r="M17" s="184"/>
      <c r="N17" s="185"/>
      <c r="O17" s="185"/>
      <c r="P17" s="71"/>
      <c r="Q17" s="71"/>
      <c r="R17" s="71"/>
      <c r="S17" s="71"/>
      <c r="T17" s="71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</row>
    <row r="18" spans="1:116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4"/>
      <c r="L18" s="175" t="s">
        <v>25</v>
      </c>
      <c r="M18" s="175" t="s">
        <v>42</v>
      </c>
      <c r="N18" s="176" t="s">
        <v>8</v>
      </c>
      <c r="O18" s="177" t="s">
        <v>59</v>
      </c>
      <c r="P18" s="99"/>
      <c r="Q18" s="100"/>
      <c r="R18" s="100"/>
      <c r="S18" s="100"/>
      <c r="T18" s="100"/>
      <c r="U18" s="101"/>
      <c r="V18" s="101"/>
      <c r="W18" s="101"/>
      <c r="X18" s="101"/>
      <c r="Y18" s="276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</row>
    <row r="19" spans="1:116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7"/>
      <c r="L19" s="91" t="s">
        <v>2</v>
      </c>
      <c r="M19" s="91" t="s">
        <v>24</v>
      </c>
      <c r="N19" s="152">
        <v>1</v>
      </c>
      <c r="O19" s="153" t="s">
        <v>9</v>
      </c>
      <c r="P19" s="93"/>
      <c r="Q19" s="94"/>
      <c r="R19" s="94"/>
      <c r="S19" s="94"/>
      <c r="T19" s="94"/>
      <c r="U19" s="95"/>
      <c r="V19" s="95"/>
      <c r="W19" s="95"/>
      <c r="X19" s="95"/>
      <c r="Y19" s="277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</row>
    <row r="20" spans="1:116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10"/>
      <c r="L20" s="154" t="s">
        <v>26</v>
      </c>
      <c r="M20" s="78" t="s">
        <v>87</v>
      </c>
      <c r="N20" s="335">
        <f>N21+N22</f>
        <v>630</v>
      </c>
      <c r="O20" s="336">
        <f>O21+O22</f>
        <v>1279</v>
      </c>
      <c r="P20" s="41"/>
      <c r="Q20" s="37"/>
      <c r="R20" s="37"/>
      <c r="S20" s="37"/>
      <c r="T20" s="37"/>
      <c r="U20" s="273"/>
      <c r="V20" s="273"/>
      <c r="W20" s="273"/>
      <c r="X20" s="273"/>
      <c r="Y20" s="27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</row>
    <row r="21" spans="1:116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1"/>
      <c r="L21" s="155" t="s">
        <v>71</v>
      </c>
      <c r="M21" s="79" t="s">
        <v>87</v>
      </c>
      <c r="N21" s="337">
        <v>0</v>
      </c>
      <c r="O21" s="360">
        <f>N21+'1 січ'!O21</f>
        <v>0</v>
      </c>
      <c r="P21" s="41"/>
      <c r="Q21" s="37"/>
      <c r="R21" s="37"/>
      <c r="S21" s="37"/>
      <c r="T21" s="37"/>
      <c r="U21" s="273"/>
      <c r="V21" s="273"/>
      <c r="W21" s="273"/>
      <c r="X21" s="273"/>
      <c r="Y21" s="27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</row>
    <row r="22" spans="1:116" s="15" customFormat="1" ht="30" customHeight="1">
      <c r="A22" s="98"/>
      <c r="B22" s="104" t="s">
        <v>18</v>
      </c>
      <c r="C22" s="85"/>
      <c r="D22" s="332"/>
      <c r="E22" s="84"/>
      <c r="F22" s="84"/>
      <c r="G22" s="400" t="s">
        <v>65</v>
      </c>
      <c r="H22" s="400"/>
      <c r="I22" s="400"/>
      <c r="J22" s="400"/>
      <c r="K22" s="401"/>
      <c r="L22" s="155" t="s">
        <v>72</v>
      </c>
      <c r="M22" s="79" t="s">
        <v>87</v>
      </c>
      <c r="N22" s="337">
        <v>630</v>
      </c>
      <c r="O22" s="360">
        <f>N22+'1 січ'!O22</f>
        <v>1279</v>
      </c>
      <c r="P22" s="41"/>
      <c r="Q22" s="37"/>
      <c r="R22" s="37"/>
      <c r="S22" s="37"/>
      <c r="T22" s="37"/>
      <c r="U22" s="273"/>
      <c r="V22" s="273"/>
      <c r="W22" s="273"/>
      <c r="X22" s="273"/>
      <c r="Y22" s="27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3"/>
      <c r="DE22" s="273"/>
      <c r="DF22" s="273"/>
      <c r="DG22" s="273"/>
      <c r="DH22" s="273"/>
      <c r="DI22" s="273"/>
      <c r="DJ22" s="273"/>
      <c r="DK22" s="273"/>
      <c r="DL22" s="273"/>
    </row>
    <row r="23" spans="1:116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1"/>
      <c r="L23" s="155" t="s">
        <v>27</v>
      </c>
      <c r="M23" s="156" t="s">
        <v>45</v>
      </c>
      <c r="N23" s="338">
        <v>1.2777</v>
      </c>
      <c r="O23" s="339">
        <v>1.27918</v>
      </c>
      <c r="P23" s="41"/>
      <c r="Q23" s="37"/>
      <c r="R23" s="37"/>
      <c r="S23" s="37"/>
      <c r="T23" s="37"/>
      <c r="U23" s="273"/>
      <c r="V23" s="273"/>
      <c r="W23" s="273"/>
      <c r="X23" s="273"/>
      <c r="Y23" s="27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</row>
    <row r="24" spans="1:116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3"/>
      <c r="L24" s="157" t="s">
        <v>28</v>
      </c>
      <c r="M24" s="158" t="s">
        <v>45</v>
      </c>
      <c r="N24" s="343">
        <v>1.31495</v>
      </c>
      <c r="O24" s="344">
        <v>1.31495</v>
      </c>
      <c r="P24" s="41"/>
      <c r="Q24" s="37"/>
      <c r="R24" s="37"/>
      <c r="S24" s="37"/>
      <c r="T24" s="37"/>
      <c r="U24" s="273"/>
      <c r="V24" s="273"/>
      <c r="W24" s="273"/>
      <c r="X24" s="273"/>
      <c r="Y24" s="27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</row>
    <row r="25" spans="1:116" s="15" customFormat="1" ht="30" customHeight="1">
      <c r="A25" s="98"/>
      <c r="B25" s="104" t="s">
        <v>5</v>
      </c>
      <c r="C25" s="414" t="s">
        <v>102</v>
      </c>
      <c r="D25" s="463"/>
      <c r="E25" s="415"/>
      <c r="F25" s="415"/>
      <c r="G25" s="415"/>
      <c r="H25" s="415"/>
      <c r="I25" s="415"/>
      <c r="J25" s="415"/>
      <c r="K25" s="416"/>
      <c r="L25" s="159" t="s">
        <v>29</v>
      </c>
      <c r="M25" s="358" t="s">
        <v>87</v>
      </c>
      <c r="N25" s="359">
        <f>N26+N27</f>
        <v>306</v>
      </c>
      <c r="O25" s="360">
        <f>O26+O27</f>
        <v>621</v>
      </c>
      <c r="P25" s="41"/>
      <c r="Q25" s="37"/>
      <c r="R25" s="37"/>
      <c r="S25" s="37"/>
      <c r="T25" s="37"/>
      <c r="U25" s="273"/>
      <c r="V25" s="273"/>
      <c r="W25" s="273"/>
      <c r="X25" s="273"/>
      <c r="Y25" s="278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</row>
    <row r="26" spans="1:116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1"/>
      <c r="L26" s="155" t="s">
        <v>73</v>
      </c>
      <c r="M26" s="79" t="s">
        <v>87</v>
      </c>
      <c r="N26" s="342">
        <v>154</v>
      </c>
      <c r="O26" s="341">
        <f>N26+'1 січ'!O26</f>
        <v>318</v>
      </c>
      <c r="P26" s="41"/>
      <c r="Q26" s="37"/>
      <c r="R26" s="37"/>
      <c r="S26" s="37"/>
      <c r="T26" s="37"/>
      <c r="U26" s="273"/>
      <c r="V26" s="273"/>
      <c r="W26" s="273"/>
      <c r="X26" s="273"/>
      <c r="Y26" s="278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</row>
    <row r="27" spans="1:116" s="15" customFormat="1" ht="30" customHeight="1">
      <c r="A27" s="98"/>
      <c r="B27" s="105" t="s">
        <v>54</v>
      </c>
      <c r="C27" s="85"/>
      <c r="D27" s="332"/>
      <c r="E27" s="84"/>
      <c r="F27" s="84"/>
      <c r="G27" s="400" t="s">
        <v>65</v>
      </c>
      <c r="H27" s="400"/>
      <c r="I27" s="400"/>
      <c r="J27" s="400"/>
      <c r="K27" s="401"/>
      <c r="L27" s="155" t="s">
        <v>74</v>
      </c>
      <c r="M27" s="79" t="s">
        <v>87</v>
      </c>
      <c r="N27" s="342">
        <v>152</v>
      </c>
      <c r="O27" s="341">
        <f>N27+'1 січ'!O27</f>
        <v>303</v>
      </c>
      <c r="P27" s="41"/>
      <c r="Q27" s="37"/>
      <c r="R27" s="37"/>
      <c r="S27" s="37"/>
      <c r="T27" s="37"/>
      <c r="U27" s="273"/>
      <c r="V27" s="273"/>
      <c r="W27" s="273"/>
      <c r="X27" s="273"/>
      <c r="Y27" s="278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</row>
    <row r="28" spans="1:116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1"/>
      <c r="L28" s="155" t="s">
        <v>30</v>
      </c>
      <c r="M28" s="156" t="s">
        <v>45</v>
      </c>
      <c r="N28" s="338">
        <v>0.8197</v>
      </c>
      <c r="O28" s="339">
        <v>0.87395</v>
      </c>
      <c r="P28" s="62"/>
      <c r="Q28" s="62"/>
      <c r="R28" s="62"/>
      <c r="S28" s="62"/>
      <c r="T28" s="62"/>
      <c r="U28" s="279"/>
      <c r="V28" s="279"/>
      <c r="W28" s="279"/>
      <c r="X28" s="279"/>
      <c r="Y28" s="28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</row>
    <row r="29" spans="1:116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3"/>
      <c r="L29" s="157" t="s">
        <v>31</v>
      </c>
      <c r="M29" s="158" t="s">
        <v>45</v>
      </c>
      <c r="N29" s="343">
        <v>0.87924</v>
      </c>
      <c r="O29" s="344">
        <v>0.87924</v>
      </c>
      <c r="P29" s="41"/>
      <c r="Q29" s="37"/>
      <c r="R29" s="37"/>
      <c r="S29" s="37"/>
      <c r="T29" s="37"/>
      <c r="U29" s="273"/>
      <c r="V29" s="273"/>
      <c r="W29" s="273"/>
      <c r="X29" s="273"/>
      <c r="Y29" s="278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3"/>
      <c r="DJ29" s="273"/>
      <c r="DK29" s="273"/>
      <c r="DL29" s="273"/>
    </row>
    <row r="30" spans="1:116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9"/>
      <c r="L30" s="159" t="s">
        <v>32</v>
      </c>
      <c r="M30" s="160" t="s">
        <v>86</v>
      </c>
      <c r="N30" s="359">
        <f>'1 січ'!N36</f>
        <v>-1862</v>
      </c>
      <c r="O30" s="360">
        <f>'1 січ'!O30</f>
        <v>-2146</v>
      </c>
      <c r="P30" s="41"/>
      <c r="Q30" s="37"/>
      <c r="R30" s="37"/>
      <c r="S30" s="37"/>
      <c r="T30" s="37"/>
      <c r="U30" s="273"/>
      <c r="V30" s="273"/>
      <c r="W30" s="273"/>
      <c r="X30" s="273"/>
      <c r="Y30" s="27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</row>
    <row r="31" spans="1:116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2"/>
      <c r="L31" s="155" t="s">
        <v>33</v>
      </c>
      <c r="M31" s="156" t="s">
        <v>86</v>
      </c>
      <c r="N31" s="345">
        <f>N32+N33</f>
        <v>1939</v>
      </c>
      <c r="O31" s="341">
        <f>O32+O33</f>
        <v>4073</v>
      </c>
      <c r="P31" s="41"/>
      <c r="Q31" s="37"/>
      <c r="R31" s="37"/>
      <c r="S31" s="37"/>
      <c r="T31" s="37"/>
      <c r="U31" s="273"/>
      <c r="V31" s="273"/>
      <c r="W31" s="273"/>
      <c r="X31" s="273"/>
      <c r="Y31" s="278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</row>
    <row r="32" spans="1:116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1"/>
      <c r="L32" s="155" t="s">
        <v>75</v>
      </c>
      <c r="M32" s="156" t="s">
        <v>86</v>
      </c>
      <c r="N32" s="346">
        <v>236</v>
      </c>
      <c r="O32" s="341">
        <f>N32+'1 січ'!O32</f>
        <v>513</v>
      </c>
      <c r="P32" s="62"/>
      <c r="Q32" s="62"/>
      <c r="R32" s="62"/>
      <c r="S32" s="62"/>
      <c r="T32" s="62"/>
      <c r="U32" s="279"/>
      <c r="V32" s="279"/>
      <c r="W32" s="279"/>
      <c r="X32" s="279"/>
      <c r="Y32" s="28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</row>
    <row r="33" spans="1:116" s="61" customFormat="1" ht="30" customHeight="1">
      <c r="A33" s="106"/>
      <c r="B33" s="105" t="s">
        <v>56</v>
      </c>
      <c r="C33" s="85"/>
      <c r="D33" s="332"/>
      <c r="E33" s="84"/>
      <c r="F33" s="84"/>
      <c r="G33" s="400" t="s">
        <v>65</v>
      </c>
      <c r="H33" s="400"/>
      <c r="I33" s="400"/>
      <c r="J33" s="400"/>
      <c r="K33" s="401"/>
      <c r="L33" s="155" t="s">
        <v>76</v>
      </c>
      <c r="M33" s="156" t="s">
        <v>86</v>
      </c>
      <c r="N33" s="346">
        <v>1703</v>
      </c>
      <c r="O33" s="341">
        <f>N33+'1 січ'!O33</f>
        <v>3560</v>
      </c>
      <c r="P33" s="62"/>
      <c r="Q33" s="62"/>
      <c r="R33" s="62"/>
      <c r="S33" s="62"/>
      <c r="T33" s="62"/>
      <c r="U33" s="279"/>
      <c r="V33" s="279"/>
      <c r="W33" s="279"/>
      <c r="X33" s="279"/>
      <c r="Y33" s="28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</row>
    <row r="34" spans="1:29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2"/>
      <c r="L34" s="155" t="s">
        <v>34</v>
      </c>
      <c r="M34" s="156" t="s">
        <v>86</v>
      </c>
      <c r="N34" s="346">
        <v>1854</v>
      </c>
      <c r="O34" s="341">
        <f>N34+'1 січ'!O34</f>
        <v>3704</v>
      </c>
      <c r="P34" s="167">
        <f>IF(OR(ISBLANK(N21:N24),ISBLANK(N26:N30),ISBLANK(N32:N35),ISBLANK(N40:N41),ISBLANK(N37:N38),ISBLANK(O26:O29),ISBLANK(N44),ISBLANK(O32:O35)),"Заповніть ВСІ комірки","")</f>
      </c>
      <c r="Q34" s="37"/>
      <c r="R34" s="37"/>
      <c r="S34" s="37"/>
      <c r="T34" s="37"/>
      <c r="U34" s="273"/>
      <c r="V34" s="273"/>
      <c r="W34" s="273"/>
      <c r="X34" s="273"/>
      <c r="Y34" s="278"/>
      <c r="Z34" s="49"/>
      <c r="AA34" s="49"/>
      <c r="AB34" s="49"/>
      <c r="AC34" s="49"/>
    </row>
    <row r="35" spans="1:29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5"/>
      <c r="L35" s="155" t="s">
        <v>77</v>
      </c>
      <c r="M35" s="156" t="s">
        <v>86</v>
      </c>
      <c r="N35" s="347">
        <v>0</v>
      </c>
      <c r="O35" s="349">
        <f>N35+'1 січ'!O35</f>
        <v>0</v>
      </c>
      <c r="P35" s="22"/>
      <c r="R35" s="97"/>
      <c r="S35" s="37"/>
      <c r="T35" s="37"/>
      <c r="U35" s="273"/>
      <c r="V35" s="273"/>
      <c r="W35" s="273"/>
      <c r="X35" s="273"/>
      <c r="Y35" s="278"/>
      <c r="Z35" s="49"/>
      <c r="AA35" s="49"/>
      <c r="AB35" s="49"/>
      <c r="AC35" s="49"/>
    </row>
    <row r="36" spans="1:29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2"/>
      <c r="L36" s="155" t="s">
        <v>35</v>
      </c>
      <c r="M36" s="156" t="s">
        <v>86</v>
      </c>
      <c r="N36" s="345">
        <f>N30+N31-N34</f>
        <v>-1777</v>
      </c>
      <c r="O36" s="341">
        <f>O30+O31-O34</f>
        <v>-1777</v>
      </c>
      <c r="P36" s="22"/>
      <c r="R36" s="97"/>
      <c r="S36" s="37"/>
      <c r="T36" s="37"/>
      <c r="U36" s="273"/>
      <c r="V36" s="273"/>
      <c r="W36" s="273"/>
      <c r="X36" s="273"/>
      <c r="Y36" s="278"/>
      <c r="Z36" s="49"/>
      <c r="AA36" s="49"/>
      <c r="AB36" s="49"/>
      <c r="AC36" s="49"/>
    </row>
    <row r="37" spans="1:29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8"/>
      <c r="L37" s="157" t="s">
        <v>78</v>
      </c>
      <c r="M37" s="158" t="s">
        <v>86</v>
      </c>
      <c r="N37" s="352">
        <v>0</v>
      </c>
      <c r="O37" s="364">
        <v>0</v>
      </c>
      <c r="P37" s="22"/>
      <c r="R37" s="97"/>
      <c r="S37" s="37"/>
      <c r="T37" s="37"/>
      <c r="U37" s="273"/>
      <c r="V37" s="273"/>
      <c r="W37" s="273"/>
      <c r="X37" s="273"/>
      <c r="Y37" s="278"/>
      <c r="Z37" s="49"/>
      <c r="AA37" s="49"/>
      <c r="AB37" s="49"/>
      <c r="AC37" s="49"/>
    </row>
    <row r="38" spans="1:29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6"/>
      <c r="L38" s="159" t="s">
        <v>36</v>
      </c>
      <c r="M38" s="260" t="s">
        <v>88</v>
      </c>
      <c r="N38" s="337">
        <v>316</v>
      </c>
      <c r="O38" s="360">
        <f>N38+'1 січ'!O38</f>
        <v>682</v>
      </c>
      <c r="P38" s="22"/>
      <c r="R38" s="97"/>
      <c r="S38" s="37"/>
      <c r="T38" s="37"/>
      <c r="U38" s="273"/>
      <c r="V38" s="273"/>
      <c r="W38" s="273"/>
      <c r="X38" s="273"/>
      <c r="Y38" s="278"/>
      <c r="Z38" s="49"/>
      <c r="AA38" s="49"/>
      <c r="AB38" s="49"/>
      <c r="AC38" s="49"/>
    </row>
    <row r="39" spans="1:29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2"/>
      <c r="L39" s="155" t="s">
        <v>37</v>
      </c>
      <c r="M39" s="156" t="s">
        <v>86</v>
      </c>
      <c r="N39" s="342">
        <v>17</v>
      </c>
      <c r="O39" s="341">
        <f>'1 січ'!O39</f>
        <v>24</v>
      </c>
      <c r="P39" s="22"/>
      <c r="R39" s="97"/>
      <c r="S39" s="37"/>
      <c r="T39" s="37"/>
      <c r="U39" s="273"/>
      <c r="V39" s="273"/>
      <c r="W39" s="273"/>
      <c r="X39" s="273"/>
      <c r="Y39" s="278"/>
      <c r="Z39" s="49"/>
      <c r="AA39" s="49"/>
      <c r="AB39" s="49"/>
      <c r="AC39" s="49"/>
    </row>
    <row r="40" spans="1:29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2"/>
      <c r="L40" s="155" t="s">
        <v>38</v>
      </c>
      <c r="M40" s="156" t="s">
        <v>86</v>
      </c>
      <c r="N40" s="342">
        <v>17</v>
      </c>
      <c r="O40" s="341">
        <f>N40+'1 січ'!O40</f>
        <v>34</v>
      </c>
      <c r="P40" s="22"/>
      <c r="R40" s="97"/>
      <c r="S40" s="37"/>
      <c r="T40" s="37"/>
      <c r="U40" s="273"/>
      <c r="V40" s="273"/>
      <c r="W40" s="273"/>
      <c r="X40" s="273"/>
      <c r="Y40" s="278"/>
      <c r="Z40" s="49"/>
      <c r="AA40" s="49"/>
      <c r="AB40" s="49"/>
      <c r="AC40" s="49"/>
    </row>
    <row r="41" spans="1:29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2"/>
      <c r="L41" s="155" t="s">
        <v>39</v>
      </c>
      <c r="M41" s="156" t="s">
        <v>86</v>
      </c>
      <c r="N41" s="348">
        <v>17</v>
      </c>
      <c r="O41" s="349">
        <f>N41+'1 січ'!O41</f>
        <v>41</v>
      </c>
      <c r="P41" s="22"/>
      <c r="R41" s="97"/>
      <c r="S41" s="37"/>
      <c r="T41" s="37"/>
      <c r="U41" s="273"/>
      <c r="V41" s="273"/>
      <c r="W41" s="273"/>
      <c r="X41" s="273"/>
      <c r="Y41" s="278"/>
      <c r="Z41" s="49"/>
      <c r="AA41" s="49"/>
      <c r="AB41" s="49"/>
      <c r="AC41" s="49"/>
    </row>
    <row r="42" spans="1:29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2"/>
      <c r="L42" s="157" t="s">
        <v>100</v>
      </c>
      <c r="M42" s="158" t="s">
        <v>86</v>
      </c>
      <c r="N42" s="357">
        <f>N39+N40-N41</f>
        <v>17</v>
      </c>
      <c r="O42" s="351">
        <f>O39+O40-O41</f>
        <v>17</v>
      </c>
      <c r="P42" s="22"/>
      <c r="R42" s="97"/>
      <c r="S42" s="37"/>
      <c r="T42" s="37"/>
      <c r="U42" s="273"/>
      <c r="V42" s="273"/>
      <c r="W42" s="273"/>
      <c r="X42" s="273"/>
      <c r="Y42" s="278"/>
      <c r="Z42" s="49"/>
      <c r="AA42" s="49"/>
      <c r="AB42" s="49"/>
      <c r="AC42" s="49"/>
    </row>
    <row r="43" spans="1:29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5"/>
      <c r="L43" s="159" t="s">
        <v>40</v>
      </c>
      <c r="M43" s="160" t="s">
        <v>86</v>
      </c>
      <c r="N43" s="354">
        <f>N36+N42</f>
        <v>-1760</v>
      </c>
      <c r="O43" s="355">
        <f>O36+O42</f>
        <v>-1760</v>
      </c>
      <c r="P43" s="22"/>
      <c r="R43" s="97"/>
      <c r="S43" s="37"/>
      <c r="T43" s="37"/>
      <c r="U43" s="273"/>
      <c r="V43" s="273"/>
      <c r="W43" s="273"/>
      <c r="X43" s="273"/>
      <c r="Y43" s="278"/>
      <c r="Z43" s="49"/>
      <c r="AA43" s="49"/>
      <c r="AB43" s="49"/>
      <c r="AC43" s="49"/>
    </row>
    <row r="44" spans="1:29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8"/>
      <c r="L44" s="161" t="s">
        <v>41</v>
      </c>
      <c r="M44" s="162" t="s">
        <v>86</v>
      </c>
      <c r="N44" s="350">
        <v>0</v>
      </c>
      <c r="O44" s="363">
        <v>0</v>
      </c>
      <c r="P44" s="22"/>
      <c r="R44" s="97"/>
      <c r="S44" s="37"/>
      <c r="T44" s="37"/>
      <c r="U44" s="273"/>
      <c r="V44" s="273"/>
      <c r="W44" s="273"/>
      <c r="X44" s="273"/>
      <c r="Y44" s="278"/>
      <c r="Z44" s="49"/>
      <c r="AA44" s="49"/>
      <c r="AB44" s="49"/>
      <c r="AC44" s="49"/>
    </row>
    <row r="45" spans="1:116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5"/>
      <c r="N45" s="76"/>
      <c r="O45" s="77"/>
      <c r="P45" s="167"/>
      <c r="Q45" s="62"/>
      <c r="R45" s="62"/>
      <c r="S45" s="62"/>
      <c r="T45" s="62"/>
      <c r="U45" s="279"/>
      <c r="V45" s="279"/>
      <c r="W45" s="279"/>
      <c r="X45" s="279"/>
      <c r="Y45" s="280"/>
      <c r="Z45" s="60"/>
      <c r="AA45" s="60"/>
      <c r="AB45" s="60"/>
      <c r="AC45" s="6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</row>
    <row r="46" spans="1:116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5"/>
      <c r="N46" s="76"/>
      <c r="O46" s="77"/>
      <c r="P46" s="59"/>
      <c r="Q46" s="62"/>
      <c r="R46" s="62"/>
      <c r="S46" s="62"/>
      <c r="T46" s="62"/>
      <c r="U46" s="279"/>
      <c r="V46" s="279"/>
      <c r="W46" s="279"/>
      <c r="X46" s="279"/>
      <c r="Y46" s="281"/>
      <c r="Z46" s="60"/>
      <c r="AA46" s="60"/>
      <c r="AB46" s="60"/>
      <c r="AC46" s="6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  <c r="DJ46" s="286"/>
      <c r="DK46" s="286"/>
      <c r="DL46" s="286"/>
    </row>
    <row r="47" spans="1:116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5"/>
      <c r="N47" s="76"/>
      <c r="O47" s="77"/>
      <c r="P47" s="59"/>
      <c r="Q47" s="62"/>
      <c r="R47" s="62"/>
      <c r="S47" s="62"/>
      <c r="T47" s="62"/>
      <c r="U47" s="279"/>
      <c r="V47" s="279"/>
      <c r="W47" s="279"/>
      <c r="X47" s="279"/>
      <c r="Y47" s="281"/>
      <c r="Z47" s="60"/>
      <c r="AA47" s="60"/>
      <c r="AB47" s="60"/>
      <c r="AC47" s="6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</row>
    <row r="48" spans="1:116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5"/>
      <c r="N48" s="76"/>
      <c r="O48" s="77"/>
      <c r="P48" s="59"/>
      <c r="Q48" s="62"/>
      <c r="R48" s="62"/>
      <c r="S48" s="62"/>
      <c r="T48" s="62"/>
      <c r="U48" s="279"/>
      <c r="V48" s="279"/>
      <c r="W48" s="279"/>
      <c r="X48" s="279"/>
      <c r="Y48" s="281"/>
      <c r="Z48" s="60"/>
      <c r="AA48" s="60"/>
      <c r="AB48" s="60"/>
      <c r="AC48" s="6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</row>
    <row r="49" spans="1:116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439" t="s">
        <v>140</v>
      </c>
      <c r="L49" s="439"/>
      <c r="M49" s="439"/>
      <c r="N49" s="439"/>
      <c r="O49" s="167">
        <f>IF(ISBLANK(K49),"ЗАПОВНІТЬ прізвище","")</f>
      </c>
      <c r="P49" s="59"/>
      <c r="Q49" s="62"/>
      <c r="R49" s="62"/>
      <c r="S49" s="62"/>
      <c r="T49" s="62"/>
      <c r="U49" s="279"/>
      <c r="V49" s="279"/>
      <c r="W49" s="279"/>
      <c r="X49" s="279"/>
      <c r="Y49" s="281"/>
      <c r="Z49" s="60"/>
      <c r="AA49" s="60"/>
      <c r="AB49" s="60"/>
      <c r="AC49" s="6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</row>
    <row r="50" spans="1:21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441" t="s">
        <v>94</v>
      </c>
      <c r="L50" s="441"/>
      <c r="M50" s="441"/>
      <c r="N50" s="441"/>
      <c r="O50" s="63"/>
      <c r="P50" s="42"/>
      <c r="Q50" s="43"/>
      <c r="R50" s="40"/>
      <c r="S50" s="40"/>
      <c r="T50" s="40"/>
      <c r="U50" s="275"/>
    </row>
    <row r="51" spans="1:21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439" t="s">
        <v>141</v>
      </c>
      <c r="L51" s="439"/>
      <c r="M51" s="439"/>
      <c r="N51" s="439"/>
      <c r="O51" s="208">
        <f>IF(ISBLANK(K51),"ЗАПОВНІТЬ прізвище","")</f>
      </c>
      <c r="P51" s="44"/>
      <c r="Q51" s="45"/>
      <c r="R51" s="40"/>
      <c r="S51" s="40"/>
      <c r="T51" s="40"/>
      <c r="U51" s="275"/>
    </row>
    <row r="52" spans="1:21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441" t="s">
        <v>95</v>
      </c>
      <c r="L52" s="441"/>
      <c r="M52" s="441"/>
      <c r="N52" s="441"/>
      <c r="O52" s="58"/>
      <c r="P52" s="44"/>
      <c r="Q52" s="45"/>
      <c r="R52" s="40"/>
      <c r="S52" s="40"/>
      <c r="T52" s="40"/>
      <c r="U52" s="275"/>
    </row>
    <row r="53" spans="1:21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450" t="s">
        <v>142</v>
      </c>
      <c r="L53" s="450"/>
      <c r="M53" s="450"/>
      <c r="N53" s="450"/>
      <c r="O53" s="167">
        <f>IF(ISBLANK(K53),"ЗАПОВНІТЬ прізвище","")</f>
      </c>
      <c r="P53" s="42"/>
      <c r="Q53" s="43"/>
      <c r="R53" s="40"/>
      <c r="S53" s="40"/>
      <c r="T53" s="40"/>
      <c r="U53" s="275"/>
    </row>
    <row r="54" spans="1:21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441" t="s">
        <v>95</v>
      </c>
      <c r="L54" s="441"/>
      <c r="M54" s="441"/>
      <c r="N54" s="441"/>
      <c r="O54" s="204"/>
      <c r="P54" s="44"/>
      <c r="Q54" s="45"/>
      <c r="R54" s="46"/>
      <c r="S54" s="45"/>
      <c r="T54" s="47"/>
      <c r="U54" s="275"/>
    </row>
    <row r="55" spans="1:116" ht="54.75" customHeight="1">
      <c r="A55" s="17"/>
      <c r="B55" s="296" t="s">
        <v>98</v>
      </c>
      <c r="C55" s="290"/>
      <c r="D55" s="290"/>
      <c r="E55" s="464" t="s">
        <v>143</v>
      </c>
      <c r="F55" s="464"/>
      <c r="G55" s="464"/>
      <c r="H55" s="131" t="s">
        <v>51</v>
      </c>
      <c r="I55" s="292" t="s">
        <v>144</v>
      </c>
      <c r="J55" s="115"/>
      <c r="K55" s="207" t="s">
        <v>97</v>
      </c>
      <c r="L55" s="465" t="s">
        <v>145</v>
      </c>
      <c r="M55" s="465"/>
      <c r="N55" s="465"/>
      <c r="O55" s="456" t="s">
        <v>136</v>
      </c>
      <c r="P55" s="456"/>
      <c r="Q55" s="194"/>
      <c r="R55" s="44"/>
      <c r="S55" s="45"/>
      <c r="T55" s="284"/>
      <c r="U55" s="282"/>
      <c r="V55" s="283"/>
      <c r="W55" s="275"/>
      <c r="Y55" s="264"/>
      <c r="Z55" s="264"/>
      <c r="CD55" s="48"/>
      <c r="CE55" s="48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</row>
    <row r="56" spans="1:116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P56" s="13"/>
      <c r="Q56" s="195"/>
      <c r="R56" s="42"/>
      <c r="S56" s="43"/>
      <c r="T56" s="275"/>
      <c r="U56" s="275"/>
      <c r="V56" s="275"/>
      <c r="W56" s="275"/>
      <c r="Y56" s="264"/>
      <c r="Z56" s="264"/>
      <c r="CD56" s="48"/>
      <c r="CE56" s="48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</row>
    <row r="57" spans="1:16" ht="22.5">
      <c r="A57" s="17"/>
      <c r="P57" s="23"/>
    </row>
    <row r="58" ht="22.5">
      <c r="A58" s="17"/>
    </row>
    <row r="59" ht="22.5">
      <c r="A59" s="17"/>
    </row>
    <row r="60" spans="3:4" ht="22.5">
      <c r="C60" s="21"/>
      <c r="D60" s="21"/>
    </row>
    <row r="62" spans="1:116" s="24" customFormat="1" ht="42.75" customHeight="1">
      <c r="A62" s="1"/>
      <c r="B62" s="83"/>
      <c r="C62" s="11"/>
      <c r="D62" s="11"/>
      <c r="E62" s="11"/>
      <c r="F62" s="11"/>
      <c r="G62" s="11"/>
      <c r="H62" s="11"/>
      <c r="I62" s="11"/>
      <c r="J62" s="11"/>
      <c r="K62" s="11"/>
      <c r="L62" s="67"/>
      <c r="M62" s="11"/>
      <c r="N62" s="11"/>
      <c r="O62" s="11"/>
      <c r="U62" s="264"/>
      <c r="V62" s="264"/>
      <c r="W62" s="264"/>
      <c r="X62" s="264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</row>
  </sheetData>
  <sheetProtection password="CF22" sheet="1" selectLockedCells="1"/>
  <mergeCells count="63">
    <mergeCell ref="E55:G55"/>
    <mergeCell ref="L55:N55"/>
    <mergeCell ref="O55:P55"/>
    <mergeCell ref="K1:O1"/>
    <mergeCell ref="B52:G52"/>
    <mergeCell ref="H52:I52"/>
    <mergeCell ref="K52:N52"/>
    <mergeCell ref="B53:G53"/>
    <mergeCell ref="K53:N53"/>
    <mergeCell ref="C54:F54"/>
    <mergeCell ref="K54:N54"/>
    <mergeCell ref="B49:G49"/>
    <mergeCell ref="K49:N49"/>
    <mergeCell ref="C50:F50"/>
    <mergeCell ref="K50:N50"/>
    <mergeCell ref="B51:G51"/>
    <mergeCell ref="H51:I51"/>
    <mergeCell ref="K51:N51"/>
    <mergeCell ref="C39:K39"/>
    <mergeCell ref="C40:K40"/>
    <mergeCell ref="C41:K41"/>
    <mergeCell ref="C42:K42"/>
    <mergeCell ref="C43:K43"/>
    <mergeCell ref="C44:K44"/>
    <mergeCell ref="G33:K33"/>
    <mergeCell ref="C34:K34"/>
    <mergeCell ref="C35:K35"/>
    <mergeCell ref="C36:K36"/>
    <mergeCell ref="C37:K37"/>
    <mergeCell ref="C38:K38"/>
    <mergeCell ref="C28:K28"/>
    <mergeCell ref="C29:K29"/>
    <mergeCell ref="C30:K30"/>
    <mergeCell ref="C31:K31"/>
    <mergeCell ref="C32:F32"/>
    <mergeCell ref="G32:K32"/>
    <mergeCell ref="C23:K23"/>
    <mergeCell ref="C24:K24"/>
    <mergeCell ref="C25:K25"/>
    <mergeCell ref="C26:F26"/>
    <mergeCell ref="G26:K26"/>
    <mergeCell ref="G27:K27"/>
    <mergeCell ref="C18:K18"/>
    <mergeCell ref="C19:K19"/>
    <mergeCell ref="C20:K20"/>
    <mergeCell ref="C21:F21"/>
    <mergeCell ref="G21:K21"/>
    <mergeCell ref="G22:K22"/>
    <mergeCell ref="B11:G11"/>
    <mergeCell ref="B12:G12"/>
    <mergeCell ref="H12:O12"/>
    <mergeCell ref="B14:F14"/>
    <mergeCell ref="H14:O14"/>
    <mergeCell ref="H15:O15"/>
    <mergeCell ref="H11:O11"/>
    <mergeCell ref="B2:O2"/>
    <mergeCell ref="B3:O3"/>
    <mergeCell ref="B6:H6"/>
    <mergeCell ref="L6:O6"/>
    <mergeCell ref="B7:H8"/>
    <mergeCell ref="I7:I9"/>
    <mergeCell ref="L7:O9"/>
    <mergeCell ref="B9:H9"/>
  </mergeCells>
  <conditionalFormatting sqref="P34:P44">
    <cfRule type="containsText" priority="43" dxfId="220" operator="containsText" text="Заповніть">
      <formula>NOT(ISERROR(SEARCH("Заповніть",P34)))</formula>
    </cfRule>
  </conditionalFormatting>
  <conditionalFormatting sqref="M4">
    <cfRule type="containsText" priority="37" dxfId="220" operator="containsText" stopIfTrue="1" text="ЗАПОВНІТЬ місяць">
      <formula>NOT(ISERROR(SEARCH("ЗАПОВНІТЬ місяць",M4)))</formula>
    </cfRule>
  </conditionalFormatting>
  <conditionalFormatting sqref="P14">
    <cfRule type="containsText" priority="36" dxfId="220" operator="containsText" stopIfTrue="1" text="ЗАПОВНІТЬ адресу">
      <formula>NOT(ISERROR(SEARCH("ЗАПОВНІТЬ адресу",P14)))</formula>
    </cfRule>
  </conditionalFormatting>
  <conditionalFormatting sqref="P12">
    <cfRule type="containsText" priority="35" dxfId="220" operator="containsText" stopIfTrue="1" text="ЗАПОВНІТЬ назву">
      <formula>NOT(ISERROR(SEARCH("ЗАПОВНІТЬ назву",P12)))</formula>
    </cfRule>
  </conditionalFormatting>
  <conditionalFormatting sqref="O49 O51 O53">
    <cfRule type="containsText" priority="27" dxfId="220" operator="containsText" stopIfTrue="1" text="ЗАПОВНІТЬ ПРІЗВИЩЕ">
      <formula>NOT(ISERROR(SEARCH("ЗАПОВНІТЬ ПРІЗВИЩЕ",O49)))</formula>
    </cfRule>
  </conditionalFormatting>
  <conditionalFormatting sqref="P45:P49">
    <cfRule type="containsText" priority="25" dxfId="220" operator="containsText" text="Заповніть">
      <formula>NOT(ISERROR(SEARCH("Заповніть",P45)))</formula>
    </cfRule>
  </conditionalFormatting>
  <conditionalFormatting sqref="B50 B54">
    <cfRule type="containsText" priority="24" dxfId="220" operator="containsText" stopIfTrue="1" text="ЗАПОВНІТЬ">
      <formula>NOT(ISERROR(SEARCH("ЗАПОВНІТЬ",B50)))</formula>
    </cfRule>
  </conditionalFormatting>
  <conditionalFormatting sqref="N45:O48">
    <cfRule type="cellIs" priority="22" dxfId="221" operator="equal" stopIfTrue="1">
      <formula>0</formula>
    </cfRule>
  </conditionalFormatting>
  <conditionalFormatting sqref="N20:O36 N38:O43 N37 N44">
    <cfRule type="cellIs" priority="14" dxfId="221" operator="equal" stopIfTrue="1">
      <formula>0</formula>
    </cfRule>
  </conditionalFormatting>
  <conditionalFormatting sqref="O37">
    <cfRule type="cellIs" priority="13" dxfId="221" operator="equal" stopIfTrue="1">
      <formula>0</formula>
    </cfRule>
  </conditionalFormatting>
  <conditionalFormatting sqref="O44">
    <cfRule type="cellIs" priority="12" dxfId="221" operator="equal" stopIfTrue="1">
      <formula>0</formula>
    </cfRule>
  </conditionalFormatting>
  <conditionalFormatting sqref="N22:N24">
    <cfRule type="cellIs" priority="11" dxfId="221" operator="equal" stopIfTrue="1">
      <formula>0</formula>
    </cfRule>
  </conditionalFormatting>
  <conditionalFormatting sqref="O23:O24">
    <cfRule type="cellIs" priority="10" dxfId="221" operator="equal" stopIfTrue="1">
      <formula>0</formula>
    </cfRule>
  </conditionalFormatting>
  <conditionalFormatting sqref="N26:N29">
    <cfRule type="cellIs" priority="9" dxfId="221" operator="equal" stopIfTrue="1">
      <formula>0</formula>
    </cfRule>
  </conditionalFormatting>
  <conditionalFormatting sqref="O28:O29">
    <cfRule type="cellIs" priority="8" dxfId="221" operator="equal" stopIfTrue="1">
      <formula>0</formula>
    </cfRule>
  </conditionalFormatting>
  <conditionalFormatting sqref="N32:N34">
    <cfRule type="cellIs" priority="7" dxfId="221" operator="equal" stopIfTrue="1">
      <formula>0</formula>
    </cfRule>
  </conditionalFormatting>
  <conditionalFormatting sqref="N38:N41">
    <cfRule type="cellIs" priority="6" dxfId="221" operator="equal" stopIfTrue="1">
      <formula>0</formula>
    </cfRule>
  </conditionalFormatting>
  <conditionalFormatting sqref="N24:O24">
    <cfRule type="cellIs" priority="5" dxfId="221" operator="equal" stopIfTrue="1">
      <formula>0</formula>
    </cfRule>
  </conditionalFormatting>
  <conditionalFormatting sqref="N24:O24">
    <cfRule type="cellIs" priority="4" dxfId="221" operator="equal" stopIfTrue="1">
      <formula>0</formula>
    </cfRule>
  </conditionalFormatting>
  <conditionalFormatting sqref="N29:O29">
    <cfRule type="cellIs" priority="3" dxfId="221" operator="equal" stopIfTrue="1">
      <formula>0</formula>
    </cfRule>
  </conditionalFormatting>
  <conditionalFormatting sqref="N29">
    <cfRule type="cellIs" priority="2" dxfId="221" operator="equal" stopIfTrue="1">
      <formula>0</formula>
    </cfRule>
  </conditionalFormatting>
  <conditionalFormatting sqref="O29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40" r:id="rId1"/>
  <ignoredErrors>
    <ignoredError sqref="J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2"/>
  <sheetViews>
    <sheetView showGridLines="0" zoomScale="60" zoomScaleNormal="60" zoomScalePageLayoutView="39" workbookViewId="0" topLeftCell="A1">
      <selection activeCell="O44" sqref="O44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8.125" style="11" customWidth="1"/>
    <col min="5" max="5" width="10.375" style="11" customWidth="1"/>
    <col min="6" max="6" width="11.625" style="11" customWidth="1"/>
    <col min="7" max="7" width="6.375" style="11" customWidth="1"/>
    <col min="8" max="8" width="22.875" style="11" customWidth="1"/>
    <col min="9" max="9" width="29.625" style="11" customWidth="1"/>
    <col min="10" max="10" width="11.375" style="11" customWidth="1"/>
    <col min="11" max="11" width="33.125" style="11" customWidth="1"/>
    <col min="12" max="12" width="11.00390625" style="67" customWidth="1"/>
    <col min="13" max="13" width="21.50390625" style="11" customWidth="1"/>
    <col min="14" max="14" width="21.125" style="11" customWidth="1"/>
    <col min="15" max="15" width="30.125" style="11" customWidth="1"/>
    <col min="16" max="16" width="5.00390625" style="24" customWidth="1"/>
    <col min="17" max="17" width="14.625" style="24" customWidth="1"/>
    <col min="18" max="19" width="15.625" style="24" customWidth="1"/>
    <col min="20" max="24" width="11.50390625" style="264" customWidth="1"/>
    <col min="25" max="81" width="11.50390625" style="48" customWidth="1"/>
    <col min="82" max="97" width="11.50390625" style="264" customWidth="1"/>
    <col min="98" max="16384" width="15.625" style="1" customWidth="1"/>
  </cols>
  <sheetData>
    <row r="1" spans="1:97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444" t="s">
        <v>129</v>
      </c>
      <c r="L1" s="444"/>
      <c r="M1" s="444"/>
      <c r="N1" s="444"/>
      <c r="O1" s="444"/>
      <c r="P1" s="53"/>
      <c r="Q1" s="54"/>
      <c r="R1" s="54"/>
      <c r="S1" s="54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</row>
    <row r="2" spans="1:97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53"/>
      <c r="Q2" s="54"/>
      <c r="R2" s="54"/>
      <c r="S2" s="54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</row>
    <row r="3" spans="1:97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25"/>
      <c r="Q3" s="26"/>
      <c r="R3" s="26"/>
      <c r="S3" s="26"/>
      <c r="T3" s="263"/>
      <c r="U3" s="263"/>
      <c r="V3" s="263"/>
      <c r="W3" s="263"/>
      <c r="X3" s="263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</row>
    <row r="4" spans="1:16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114</v>
      </c>
      <c r="J4" s="262" t="str">
        <f>'1 січ'!$J$4</f>
        <v>2020</v>
      </c>
      <c r="K4" s="135" t="s">
        <v>50</v>
      </c>
      <c r="M4" s="167">
        <f>IF(ISBLANK(I4),"ЗАПОВНІТЬ місяць та рік","")</f>
      </c>
      <c r="N4" s="67"/>
      <c r="O4" s="3"/>
      <c r="P4" s="23"/>
    </row>
    <row r="5" spans="1:16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7"/>
      <c r="L5" s="65"/>
      <c r="M5" s="8"/>
      <c r="N5" s="14"/>
      <c r="O5" s="14"/>
      <c r="P5" s="23"/>
    </row>
    <row r="6" spans="1:21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6"/>
      <c r="L6" s="385" t="s">
        <v>90</v>
      </c>
      <c r="M6" s="385"/>
      <c r="N6" s="385"/>
      <c r="O6" s="385"/>
      <c r="P6" s="23"/>
      <c r="Q6" s="27"/>
      <c r="R6" s="27"/>
      <c r="S6" s="27"/>
      <c r="T6" s="266"/>
      <c r="U6" s="266"/>
    </row>
    <row r="7" spans="1:21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89"/>
      <c r="L7" s="395" t="s">
        <v>130</v>
      </c>
      <c r="M7" s="395"/>
      <c r="N7" s="395"/>
      <c r="O7" s="395"/>
      <c r="P7" s="23"/>
      <c r="Q7" s="27"/>
      <c r="R7" s="27"/>
      <c r="S7" s="27"/>
      <c r="T7" s="266"/>
      <c r="U7" s="266"/>
    </row>
    <row r="8" spans="1:21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1"/>
      <c r="L8" s="395"/>
      <c r="M8" s="395"/>
      <c r="N8" s="395"/>
      <c r="O8" s="395"/>
      <c r="P8" s="23"/>
      <c r="Q8" s="29"/>
      <c r="R8" s="29"/>
      <c r="S8" s="29"/>
      <c r="T8" s="268"/>
      <c r="U8" s="268"/>
    </row>
    <row r="9" spans="1:21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1"/>
      <c r="L9" s="395"/>
      <c r="M9" s="395"/>
      <c r="N9" s="395"/>
      <c r="O9" s="395"/>
      <c r="P9" s="23"/>
      <c r="T9" s="268"/>
      <c r="U9" s="268"/>
    </row>
    <row r="10" spans="1:21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66"/>
      <c r="M10" s="2"/>
      <c r="N10" s="2"/>
      <c r="O10" s="2"/>
      <c r="P10" s="31"/>
      <c r="Q10" s="30"/>
      <c r="R10" s="30"/>
      <c r="S10" s="30"/>
      <c r="T10" s="268"/>
      <c r="U10" s="268"/>
    </row>
    <row r="11" spans="1:21" ht="22.5">
      <c r="A11" s="17"/>
      <c r="B11" s="372" t="s">
        <v>85</v>
      </c>
      <c r="C11" s="373"/>
      <c r="D11" s="373"/>
      <c r="E11" s="373"/>
      <c r="F11" s="373"/>
      <c r="G11" s="373"/>
      <c r="H11" s="461"/>
      <c r="I11" s="461"/>
      <c r="J11" s="461"/>
      <c r="K11" s="461"/>
      <c r="L11" s="461"/>
      <c r="M11" s="461"/>
      <c r="N11" s="461"/>
      <c r="O11" s="462"/>
      <c r="Q11" s="30"/>
      <c r="R11" s="30"/>
      <c r="S11" s="30"/>
      <c r="T11" s="268"/>
      <c r="U11" s="268"/>
    </row>
    <row r="12" spans="2:29" ht="33.75" customHeight="1">
      <c r="B12" s="374" t="s">
        <v>83</v>
      </c>
      <c r="C12" s="375"/>
      <c r="D12" s="375"/>
      <c r="E12" s="375"/>
      <c r="F12" s="375"/>
      <c r="G12" s="375"/>
      <c r="H12" s="466" t="str">
        <f>'2 лют'!H12:O12</f>
        <v>КП "Водоканал" Мелітопольської міської ради Запорізької області</v>
      </c>
      <c r="I12" s="466"/>
      <c r="J12" s="466"/>
      <c r="K12" s="466"/>
      <c r="L12" s="466"/>
      <c r="M12" s="466"/>
      <c r="N12" s="466"/>
      <c r="O12" s="467"/>
      <c r="P12" s="167">
        <f>IF(ISBLANK(H12),"ЗАПОВНІТЬ назву","")</f>
      </c>
      <c r="Q12" s="57"/>
      <c r="R12" s="57"/>
      <c r="S12" s="57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</row>
    <row r="13" spans="2:29" ht="27">
      <c r="B13" s="150" t="s">
        <v>84</v>
      </c>
      <c r="C13" s="127"/>
      <c r="D13" s="127"/>
      <c r="E13" s="127"/>
      <c r="F13" s="127"/>
      <c r="G13" s="127"/>
      <c r="H13" s="197" t="str">
        <f>'2 лют'!H13</f>
        <v>код 03327090</v>
      </c>
      <c r="I13" s="122"/>
      <c r="J13" s="122"/>
      <c r="K13" s="122"/>
      <c r="L13" s="122"/>
      <c r="M13" s="122"/>
      <c r="N13" s="122"/>
      <c r="O13" s="123"/>
      <c r="P13" s="199"/>
      <c r="Q13" s="57"/>
      <c r="R13" s="57"/>
      <c r="S13" s="57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</row>
    <row r="14" spans="1:97" s="15" customFormat="1" ht="24.75">
      <c r="A14" s="17"/>
      <c r="B14" s="376" t="s">
        <v>82</v>
      </c>
      <c r="C14" s="377"/>
      <c r="D14" s="377"/>
      <c r="E14" s="377"/>
      <c r="F14" s="377"/>
      <c r="G14" s="116"/>
      <c r="H14" s="366" t="str">
        <f>'2 лют'!H14:O14</f>
        <v>72312 Запорізька область, м. Мелітополь, вул.Покровська, будинок 100</v>
      </c>
      <c r="I14" s="366"/>
      <c r="J14" s="366"/>
      <c r="K14" s="366"/>
      <c r="L14" s="366"/>
      <c r="M14" s="366"/>
      <c r="N14" s="366"/>
      <c r="O14" s="367"/>
      <c r="P14" s="167">
        <f>IF(ISBLANK(H14),"ЗАПОВНІТЬ адресу","")</f>
      </c>
      <c r="Q14" s="33"/>
      <c r="R14" s="32"/>
      <c r="S14" s="32"/>
      <c r="T14" s="268"/>
      <c r="U14" s="268"/>
      <c r="V14" s="264"/>
      <c r="W14" s="264"/>
      <c r="X14" s="264"/>
      <c r="Y14" s="48"/>
      <c r="Z14" s="48"/>
      <c r="AA14" s="48"/>
      <c r="AB14" s="48"/>
      <c r="AC14" s="4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</row>
    <row r="15" spans="1:29" ht="39" customHeight="1" thickBot="1">
      <c r="A15" s="20"/>
      <c r="B15" s="151" t="s">
        <v>69</v>
      </c>
      <c r="C15" s="124"/>
      <c r="D15" s="124"/>
      <c r="E15" s="124"/>
      <c r="F15" s="124"/>
      <c r="G15" s="125"/>
      <c r="H15" s="459" t="s">
        <v>70</v>
      </c>
      <c r="I15" s="459"/>
      <c r="J15" s="459"/>
      <c r="K15" s="459"/>
      <c r="L15" s="459"/>
      <c r="M15" s="459"/>
      <c r="N15" s="459"/>
      <c r="O15" s="460"/>
      <c r="P15" s="200"/>
      <c r="Q15" s="35"/>
      <c r="R15" s="35"/>
      <c r="S15" s="35"/>
      <c r="T15" s="272"/>
      <c r="U15" s="272"/>
      <c r="V15" s="273"/>
      <c r="W15" s="273"/>
      <c r="X15" s="273"/>
      <c r="Y15" s="49"/>
      <c r="Z15" s="49"/>
      <c r="AA15" s="49"/>
      <c r="AB15" s="49"/>
      <c r="AC15" s="49"/>
    </row>
    <row r="16" spans="1:97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8"/>
      <c r="M16" s="87"/>
      <c r="N16" s="87"/>
      <c r="O16" s="87"/>
      <c r="P16" s="24"/>
      <c r="Q16" s="39"/>
      <c r="R16" s="39"/>
      <c r="S16" s="39"/>
      <c r="T16" s="275"/>
      <c r="U16" s="275"/>
      <c r="V16" s="275"/>
      <c r="W16" s="275"/>
      <c r="X16" s="275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</row>
    <row r="17" spans="2:97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3"/>
      <c r="M17" s="184"/>
      <c r="N17" s="185"/>
      <c r="O17" s="185"/>
      <c r="P17" s="71"/>
      <c r="Q17" s="71"/>
      <c r="R17" s="71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</row>
    <row r="18" spans="1:97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4"/>
      <c r="L18" s="175" t="s">
        <v>25</v>
      </c>
      <c r="M18" s="175" t="s">
        <v>42</v>
      </c>
      <c r="N18" s="176" t="s">
        <v>8</v>
      </c>
      <c r="O18" s="177" t="s">
        <v>59</v>
      </c>
      <c r="P18" s="99"/>
      <c r="Q18" s="100"/>
      <c r="R18" s="100"/>
      <c r="S18" s="100"/>
      <c r="T18" s="101"/>
      <c r="U18" s="101"/>
      <c r="V18" s="101"/>
      <c r="W18" s="101"/>
      <c r="X18" s="101"/>
      <c r="Y18" s="276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</row>
    <row r="19" spans="1:97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7"/>
      <c r="L19" s="91" t="s">
        <v>2</v>
      </c>
      <c r="M19" s="91" t="s">
        <v>24</v>
      </c>
      <c r="N19" s="152">
        <v>1</v>
      </c>
      <c r="O19" s="153" t="s">
        <v>9</v>
      </c>
      <c r="P19" s="93"/>
      <c r="Q19" s="94"/>
      <c r="R19" s="94"/>
      <c r="S19" s="94"/>
      <c r="T19" s="95"/>
      <c r="U19" s="95"/>
      <c r="V19" s="95"/>
      <c r="W19" s="95"/>
      <c r="X19" s="95"/>
      <c r="Y19" s="277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</row>
    <row r="20" spans="1:97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10"/>
      <c r="L20" s="154" t="s">
        <v>26</v>
      </c>
      <c r="M20" s="78" t="s">
        <v>87</v>
      </c>
      <c r="N20" s="335">
        <f>N21+N22</f>
        <v>681</v>
      </c>
      <c r="O20" s="336">
        <f>O21+O22</f>
        <v>1960</v>
      </c>
      <c r="P20" s="41"/>
      <c r="Q20" s="37"/>
      <c r="R20" s="37"/>
      <c r="S20" s="37"/>
      <c r="T20" s="273"/>
      <c r="U20" s="273"/>
      <c r="V20" s="273"/>
      <c r="W20" s="273"/>
      <c r="X20" s="273"/>
      <c r="Y20" s="27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</row>
    <row r="21" spans="1:97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1"/>
      <c r="L21" s="155" t="s">
        <v>71</v>
      </c>
      <c r="M21" s="79" t="s">
        <v>87</v>
      </c>
      <c r="N21" s="337">
        <v>0</v>
      </c>
      <c r="O21" s="360">
        <f>N21+'2 лют'!O21</f>
        <v>0</v>
      </c>
      <c r="P21" s="41"/>
      <c r="Q21" s="37"/>
      <c r="R21" s="37"/>
      <c r="S21" s="37"/>
      <c r="T21" s="273"/>
      <c r="U21" s="273"/>
      <c r="V21" s="273"/>
      <c r="W21" s="273"/>
      <c r="X21" s="273"/>
      <c r="Y21" s="27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</row>
    <row r="22" spans="1:97" s="15" customFormat="1" ht="30" customHeight="1">
      <c r="A22" s="98"/>
      <c r="B22" s="104" t="s">
        <v>18</v>
      </c>
      <c r="C22" s="85"/>
      <c r="D22" s="332"/>
      <c r="E22" s="84"/>
      <c r="F22" s="84"/>
      <c r="G22" s="400" t="s">
        <v>65</v>
      </c>
      <c r="H22" s="400"/>
      <c r="I22" s="400"/>
      <c r="J22" s="400"/>
      <c r="K22" s="401"/>
      <c r="L22" s="155" t="s">
        <v>72</v>
      </c>
      <c r="M22" s="79" t="s">
        <v>87</v>
      </c>
      <c r="N22" s="337">
        <v>681</v>
      </c>
      <c r="O22" s="360">
        <f>N22+'2 лют'!O22</f>
        <v>1960</v>
      </c>
      <c r="P22" s="41"/>
      <c r="Q22" s="37"/>
      <c r="R22" s="37"/>
      <c r="S22" s="37"/>
      <c r="T22" s="273"/>
      <c r="U22" s="273"/>
      <c r="V22" s="273"/>
      <c r="W22" s="273"/>
      <c r="X22" s="273"/>
      <c r="Y22" s="27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</row>
    <row r="23" spans="1:97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1"/>
      <c r="L23" s="155" t="s">
        <v>27</v>
      </c>
      <c r="M23" s="156" t="s">
        <v>45</v>
      </c>
      <c r="N23" s="338">
        <v>1.2388</v>
      </c>
      <c r="O23" s="339">
        <v>1.26485</v>
      </c>
      <c r="P23" s="41"/>
      <c r="Q23" s="37"/>
      <c r="R23" s="37"/>
      <c r="S23" s="37"/>
      <c r="T23" s="273"/>
      <c r="U23" s="273"/>
      <c r="V23" s="273"/>
      <c r="W23" s="273"/>
      <c r="X23" s="273"/>
      <c r="Y23" s="27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</row>
    <row r="24" spans="1:97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3"/>
      <c r="L24" s="157" t="s">
        <v>28</v>
      </c>
      <c r="M24" s="158" t="s">
        <v>45</v>
      </c>
      <c r="N24" s="343">
        <v>1.31495</v>
      </c>
      <c r="O24" s="344">
        <v>1.31495</v>
      </c>
      <c r="P24" s="41"/>
      <c r="Q24" s="37"/>
      <c r="R24" s="37"/>
      <c r="S24" s="37"/>
      <c r="T24" s="273"/>
      <c r="U24" s="273"/>
      <c r="V24" s="273"/>
      <c r="W24" s="273"/>
      <c r="X24" s="273"/>
      <c r="Y24" s="27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</row>
    <row r="25" spans="1:97" s="15" customFormat="1" ht="30" customHeight="1">
      <c r="A25" s="98"/>
      <c r="B25" s="104" t="s">
        <v>5</v>
      </c>
      <c r="C25" s="414" t="s">
        <v>102</v>
      </c>
      <c r="D25" s="463"/>
      <c r="E25" s="415"/>
      <c r="F25" s="415"/>
      <c r="G25" s="415"/>
      <c r="H25" s="415"/>
      <c r="I25" s="415"/>
      <c r="J25" s="415"/>
      <c r="K25" s="416"/>
      <c r="L25" s="159" t="s">
        <v>29</v>
      </c>
      <c r="M25" s="358" t="s">
        <v>87</v>
      </c>
      <c r="N25" s="359">
        <f>N26+N27</f>
        <v>273</v>
      </c>
      <c r="O25" s="360">
        <f>O26+O27</f>
        <v>894</v>
      </c>
      <c r="P25" s="41"/>
      <c r="Q25" s="37"/>
      <c r="R25" s="37"/>
      <c r="S25" s="37"/>
      <c r="T25" s="273"/>
      <c r="U25" s="273"/>
      <c r="V25" s="273"/>
      <c r="W25" s="273"/>
      <c r="X25" s="273"/>
      <c r="Y25" s="278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</row>
    <row r="26" spans="1:97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1"/>
      <c r="L26" s="155" t="s">
        <v>73</v>
      </c>
      <c r="M26" s="79" t="s">
        <v>87</v>
      </c>
      <c r="N26" s="342">
        <v>146</v>
      </c>
      <c r="O26" s="360">
        <f>N26+'2 лют'!O26</f>
        <v>464</v>
      </c>
      <c r="P26" s="41"/>
      <c r="Q26" s="37"/>
      <c r="R26" s="37"/>
      <c r="S26" s="37"/>
      <c r="T26" s="273"/>
      <c r="U26" s="273"/>
      <c r="V26" s="273"/>
      <c r="W26" s="273"/>
      <c r="X26" s="273"/>
      <c r="Y26" s="278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</row>
    <row r="27" spans="1:97" s="15" customFormat="1" ht="30" customHeight="1">
      <c r="A27" s="98"/>
      <c r="B27" s="105" t="s">
        <v>54</v>
      </c>
      <c r="C27" s="85"/>
      <c r="D27" s="332"/>
      <c r="E27" s="84"/>
      <c r="F27" s="84"/>
      <c r="G27" s="400" t="s">
        <v>65</v>
      </c>
      <c r="H27" s="400"/>
      <c r="I27" s="400"/>
      <c r="J27" s="400"/>
      <c r="K27" s="401"/>
      <c r="L27" s="155" t="s">
        <v>74</v>
      </c>
      <c r="M27" s="79" t="s">
        <v>87</v>
      </c>
      <c r="N27" s="342">
        <v>127</v>
      </c>
      <c r="O27" s="360">
        <f>N27+'2 лют'!O27</f>
        <v>430</v>
      </c>
      <c r="P27" s="41"/>
      <c r="Q27" s="37"/>
      <c r="R27" s="37"/>
      <c r="S27" s="37"/>
      <c r="T27" s="273"/>
      <c r="U27" s="273"/>
      <c r="V27" s="273"/>
      <c r="W27" s="273"/>
      <c r="X27" s="273"/>
      <c r="Y27" s="278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</row>
    <row r="28" spans="1:97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1"/>
      <c r="L28" s="155" t="s">
        <v>30</v>
      </c>
      <c r="M28" s="156" t="s">
        <v>45</v>
      </c>
      <c r="N28" s="338">
        <v>0.9357</v>
      </c>
      <c r="O28" s="339">
        <v>0.89196</v>
      </c>
      <c r="P28" s="62"/>
      <c r="Q28" s="62"/>
      <c r="R28" s="62"/>
      <c r="S28" s="62"/>
      <c r="T28" s="279"/>
      <c r="U28" s="279"/>
      <c r="V28" s="279"/>
      <c r="W28" s="279"/>
      <c r="X28" s="279"/>
      <c r="Y28" s="28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</row>
    <row r="29" spans="1:97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3"/>
      <c r="L29" s="157" t="s">
        <v>31</v>
      </c>
      <c r="M29" s="158" t="s">
        <v>45</v>
      </c>
      <c r="N29" s="343">
        <v>0.87924</v>
      </c>
      <c r="O29" s="344">
        <v>0.87924</v>
      </c>
      <c r="P29" s="41"/>
      <c r="Q29" s="37"/>
      <c r="R29" s="37"/>
      <c r="S29" s="37"/>
      <c r="T29" s="273"/>
      <c r="U29" s="273"/>
      <c r="V29" s="273"/>
      <c r="W29" s="273"/>
      <c r="X29" s="273"/>
      <c r="Y29" s="278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</row>
    <row r="30" spans="1:97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9"/>
      <c r="L30" s="159" t="s">
        <v>32</v>
      </c>
      <c r="M30" s="160" t="s">
        <v>86</v>
      </c>
      <c r="N30" s="359">
        <f>'2 лют'!N36</f>
        <v>-1777</v>
      </c>
      <c r="O30" s="360">
        <f>'1 січ'!O30</f>
        <v>-2146</v>
      </c>
      <c r="P30" s="41"/>
      <c r="Q30" s="37"/>
      <c r="R30" s="37"/>
      <c r="S30" s="37"/>
      <c r="T30" s="273"/>
      <c r="U30" s="273"/>
      <c r="V30" s="273"/>
      <c r="W30" s="273"/>
      <c r="X30" s="273"/>
      <c r="Y30" s="27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</row>
    <row r="31" spans="1:97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2"/>
      <c r="L31" s="155" t="s">
        <v>33</v>
      </c>
      <c r="M31" s="156" t="s">
        <v>86</v>
      </c>
      <c r="N31" s="345">
        <f>N32+N33</f>
        <v>2076</v>
      </c>
      <c r="O31" s="341">
        <f>O32+O33</f>
        <v>6149</v>
      </c>
      <c r="P31" s="41"/>
      <c r="Q31" s="37"/>
      <c r="R31" s="37"/>
      <c r="S31" s="37"/>
      <c r="T31" s="273"/>
      <c r="U31" s="273"/>
      <c r="V31" s="273"/>
      <c r="W31" s="273"/>
      <c r="X31" s="273"/>
      <c r="Y31" s="278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</row>
    <row r="32" spans="1:97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1"/>
      <c r="L32" s="155" t="s">
        <v>75</v>
      </c>
      <c r="M32" s="156" t="s">
        <v>86</v>
      </c>
      <c r="N32" s="346">
        <v>240</v>
      </c>
      <c r="O32" s="360">
        <f>N32+'2 лют'!O32</f>
        <v>753</v>
      </c>
      <c r="P32" s="62"/>
      <c r="Q32" s="62"/>
      <c r="R32" s="62"/>
      <c r="S32" s="62"/>
      <c r="T32" s="279"/>
      <c r="U32" s="279"/>
      <c r="V32" s="279"/>
      <c r="W32" s="279"/>
      <c r="X32" s="279"/>
      <c r="Y32" s="28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</row>
    <row r="33" spans="1:97" s="61" customFormat="1" ht="30" customHeight="1">
      <c r="A33" s="106"/>
      <c r="B33" s="105" t="s">
        <v>56</v>
      </c>
      <c r="C33" s="85"/>
      <c r="D33" s="332"/>
      <c r="E33" s="84"/>
      <c r="F33" s="84"/>
      <c r="G33" s="400" t="s">
        <v>65</v>
      </c>
      <c r="H33" s="400"/>
      <c r="I33" s="400"/>
      <c r="J33" s="400"/>
      <c r="K33" s="401"/>
      <c r="L33" s="155" t="s">
        <v>76</v>
      </c>
      <c r="M33" s="156" t="s">
        <v>86</v>
      </c>
      <c r="N33" s="346">
        <v>1836</v>
      </c>
      <c r="O33" s="360">
        <f>N33+'2 лют'!O33</f>
        <v>5396</v>
      </c>
      <c r="P33" s="62"/>
      <c r="Q33" s="62"/>
      <c r="R33" s="62"/>
      <c r="S33" s="62"/>
      <c r="T33" s="279"/>
      <c r="U33" s="279"/>
      <c r="V33" s="279"/>
      <c r="W33" s="279"/>
      <c r="X33" s="279"/>
      <c r="Y33" s="28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</row>
    <row r="34" spans="1:29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2"/>
      <c r="L34" s="155" t="s">
        <v>34</v>
      </c>
      <c r="M34" s="156" t="s">
        <v>86</v>
      </c>
      <c r="N34" s="346">
        <v>1979</v>
      </c>
      <c r="O34" s="360">
        <f>N34+'2 лют'!O34</f>
        <v>5683</v>
      </c>
      <c r="P34" s="167">
        <f>IF(OR(ISBLANK(N21:N24),ISBLANK(N26:N30),ISBLANK(N32:N35),ISBLANK(N40:N41),ISBLANK(N37:N38),ISBLANK(O26:O29),ISBLANK(N44),ISBLANK(O32:O35)),"Заповніть ВСІ комірки","")</f>
      </c>
      <c r="Q34" s="37"/>
      <c r="R34" s="37"/>
      <c r="S34" s="37"/>
      <c r="T34" s="273"/>
      <c r="U34" s="273"/>
      <c r="V34" s="273"/>
      <c r="W34" s="273"/>
      <c r="X34" s="273"/>
      <c r="Y34" s="278"/>
      <c r="Z34" s="49"/>
      <c r="AA34" s="49"/>
      <c r="AB34" s="49"/>
      <c r="AC34" s="49"/>
    </row>
    <row r="35" spans="1:29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5"/>
      <c r="L35" s="155" t="s">
        <v>77</v>
      </c>
      <c r="M35" s="156" t="s">
        <v>86</v>
      </c>
      <c r="N35" s="347">
        <v>0</v>
      </c>
      <c r="O35" s="360">
        <f>N35+'2 лют'!O35</f>
        <v>0</v>
      </c>
      <c r="P35" s="22"/>
      <c r="R35" s="97"/>
      <c r="S35" s="37"/>
      <c r="T35" s="273"/>
      <c r="U35" s="273"/>
      <c r="V35" s="273"/>
      <c r="W35" s="273"/>
      <c r="X35" s="273"/>
      <c r="Y35" s="278"/>
      <c r="Z35" s="49"/>
      <c r="AA35" s="49"/>
      <c r="AB35" s="49"/>
      <c r="AC35" s="49"/>
    </row>
    <row r="36" spans="1:29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2"/>
      <c r="L36" s="155" t="s">
        <v>35</v>
      </c>
      <c r="M36" s="156" t="s">
        <v>86</v>
      </c>
      <c r="N36" s="345">
        <f>N30+N31-N34</f>
        <v>-1680</v>
      </c>
      <c r="O36" s="341">
        <f>O30+O31-O34</f>
        <v>-1680</v>
      </c>
      <c r="P36" s="22"/>
      <c r="R36" s="97"/>
      <c r="S36" s="37"/>
      <c r="T36" s="273"/>
      <c r="U36" s="273"/>
      <c r="V36" s="273"/>
      <c r="W36" s="273"/>
      <c r="X36" s="273"/>
      <c r="Y36" s="278"/>
      <c r="Z36" s="49"/>
      <c r="AA36" s="49"/>
      <c r="AB36" s="49"/>
      <c r="AC36" s="49"/>
    </row>
    <row r="37" spans="1:29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8"/>
      <c r="L37" s="157" t="s">
        <v>78</v>
      </c>
      <c r="M37" s="158" t="s">
        <v>86</v>
      </c>
      <c r="N37" s="352">
        <v>0</v>
      </c>
      <c r="O37" s="364">
        <v>0</v>
      </c>
      <c r="P37" s="22"/>
      <c r="R37" s="97"/>
      <c r="S37" s="37"/>
      <c r="T37" s="273"/>
      <c r="U37" s="273"/>
      <c r="V37" s="273"/>
      <c r="W37" s="273"/>
      <c r="X37" s="273"/>
      <c r="Y37" s="278"/>
      <c r="Z37" s="49"/>
      <c r="AA37" s="49"/>
      <c r="AB37" s="49"/>
      <c r="AC37" s="49"/>
    </row>
    <row r="38" spans="1:29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6"/>
      <c r="L38" s="159" t="s">
        <v>36</v>
      </c>
      <c r="M38" s="260" t="s">
        <v>88</v>
      </c>
      <c r="N38" s="337">
        <v>298</v>
      </c>
      <c r="O38" s="360">
        <f>N38+'2 лют'!O38</f>
        <v>980</v>
      </c>
      <c r="P38" s="22"/>
      <c r="R38" s="97"/>
      <c r="S38" s="37"/>
      <c r="T38" s="273"/>
      <c r="U38" s="273"/>
      <c r="V38" s="273"/>
      <c r="W38" s="273"/>
      <c r="X38" s="273"/>
      <c r="Y38" s="278"/>
      <c r="Z38" s="49"/>
      <c r="AA38" s="49"/>
      <c r="AB38" s="49"/>
      <c r="AC38" s="49"/>
    </row>
    <row r="39" spans="1:29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2"/>
      <c r="L39" s="155" t="s">
        <v>37</v>
      </c>
      <c r="M39" s="156" t="s">
        <v>86</v>
      </c>
      <c r="N39" s="342">
        <v>17</v>
      </c>
      <c r="O39" s="341">
        <f>'1 січ'!O39</f>
        <v>24</v>
      </c>
      <c r="P39" s="22"/>
      <c r="R39" s="97"/>
      <c r="S39" s="37"/>
      <c r="T39" s="273"/>
      <c r="U39" s="273"/>
      <c r="V39" s="273"/>
      <c r="W39" s="273"/>
      <c r="X39" s="273"/>
      <c r="Y39" s="278"/>
      <c r="Z39" s="49"/>
      <c r="AA39" s="49"/>
      <c r="AB39" s="49"/>
      <c r="AC39" s="49"/>
    </row>
    <row r="40" spans="1:29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2"/>
      <c r="L40" s="155" t="s">
        <v>38</v>
      </c>
      <c r="M40" s="156" t="s">
        <v>86</v>
      </c>
      <c r="N40" s="342">
        <v>16</v>
      </c>
      <c r="O40" s="360">
        <f>N40+'2 лют'!O40</f>
        <v>50</v>
      </c>
      <c r="P40" s="22"/>
      <c r="R40" s="97"/>
      <c r="S40" s="37"/>
      <c r="T40" s="273"/>
      <c r="U40" s="273"/>
      <c r="V40" s="273"/>
      <c r="W40" s="273"/>
      <c r="X40" s="273"/>
      <c r="Y40" s="278"/>
      <c r="Z40" s="49"/>
      <c r="AA40" s="49"/>
      <c r="AB40" s="49"/>
      <c r="AC40" s="49"/>
    </row>
    <row r="41" spans="1:29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2"/>
      <c r="L41" s="155" t="s">
        <v>39</v>
      </c>
      <c r="M41" s="156" t="s">
        <v>86</v>
      </c>
      <c r="N41" s="348">
        <v>15</v>
      </c>
      <c r="O41" s="360">
        <f>N41+'2 лют'!O41</f>
        <v>56</v>
      </c>
      <c r="P41" s="22"/>
      <c r="R41" s="97"/>
      <c r="S41" s="37"/>
      <c r="T41" s="273"/>
      <c r="U41" s="273"/>
      <c r="V41" s="273"/>
      <c r="W41" s="273"/>
      <c r="X41" s="273"/>
      <c r="Y41" s="278"/>
      <c r="Z41" s="49"/>
      <c r="AA41" s="49"/>
      <c r="AB41" s="49"/>
      <c r="AC41" s="49"/>
    </row>
    <row r="42" spans="1:29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2"/>
      <c r="L42" s="157" t="s">
        <v>100</v>
      </c>
      <c r="M42" s="158" t="s">
        <v>86</v>
      </c>
      <c r="N42" s="357">
        <f>N39+N40-N41</f>
        <v>18</v>
      </c>
      <c r="O42" s="351">
        <f>O39+O40-O41</f>
        <v>18</v>
      </c>
      <c r="P42" s="22"/>
      <c r="R42" s="97"/>
      <c r="S42" s="37"/>
      <c r="T42" s="273"/>
      <c r="U42" s="273"/>
      <c r="V42" s="273"/>
      <c r="W42" s="273"/>
      <c r="X42" s="273"/>
      <c r="Y42" s="278"/>
      <c r="Z42" s="49"/>
      <c r="AA42" s="49"/>
      <c r="AB42" s="49"/>
      <c r="AC42" s="49"/>
    </row>
    <row r="43" spans="1:29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5"/>
      <c r="L43" s="159" t="s">
        <v>40</v>
      </c>
      <c r="M43" s="160" t="s">
        <v>86</v>
      </c>
      <c r="N43" s="354">
        <f>N36+N42</f>
        <v>-1662</v>
      </c>
      <c r="O43" s="355">
        <f>O36+O42</f>
        <v>-1662</v>
      </c>
      <c r="P43" s="22"/>
      <c r="R43" s="97"/>
      <c r="S43" s="37"/>
      <c r="T43" s="273"/>
      <c r="U43" s="273"/>
      <c r="V43" s="273"/>
      <c r="W43" s="273"/>
      <c r="X43" s="273"/>
      <c r="Y43" s="278"/>
      <c r="Z43" s="49"/>
      <c r="AA43" s="49"/>
      <c r="AB43" s="49"/>
      <c r="AC43" s="49"/>
    </row>
    <row r="44" spans="1:29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8"/>
      <c r="L44" s="161" t="s">
        <v>41</v>
      </c>
      <c r="M44" s="162" t="s">
        <v>86</v>
      </c>
      <c r="N44" s="350">
        <v>0</v>
      </c>
      <c r="O44" s="363">
        <v>0</v>
      </c>
      <c r="P44" s="22"/>
      <c r="R44" s="97"/>
      <c r="S44" s="37"/>
      <c r="T44" s="273"/>
      <c r="U44" s="273"/>
      <c r="V44" s="273"/>
      <c r="W44" s="273"/>
      <c r="X44" s="273"/>
      <c r="Y44" s="278"/>
      <c r="Z44" s="49"/>
      <c r="AA44" s="49"/>
      <c r="AB44" s="49"/>
      <c r="AC44" s="49"/>
    </row>
    <row r="45" spans="1:97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5"/>
      <c r="N45" s="76"/>
      <c r="O45" s="77"/>
      <c r="P45" s="167"/>
      <c r="Q45" s="62"/>
      <c r="R45" s="62"/>
      <c r="S45" s="62"/>
      <c r="T45" s="279"/>
      <c r="U45" s="279"/>
      <c r="V45" s="279"/>
      <c r="W45" s="279"/>
      <c r="X45" s="279"/>
      <c r="Y45" s="280"/>
      <c r="Z45" s="60"/>
      <c r="AA45" s="60"/>
      <c r="AB45" s="60"/>
      <c r="AC45" s="6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</row>
    <row r="46" spans="1:97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5"/>
      <c r="N46" s="76"/>
      <c r="O46" s="77"/>
      <c r="P46" s="59"/>
      <c r="Q46" s="62"/>
      <c r="R46" s="62"/>
      <c r="S46" s="62"/>
      <c r="T46" s="279"/>
      <c r="U46" s="279"/>
      <c r="V46" s="279"/>
      <c r="W46" s="279"/>
      <c r="X46" s="279"/>
      <c r="Y46" s="281"/>
      <c r="Z46" s="60"/>
      <c r="AA46" s="60"/>
      <c r="AB46" s="60"/>
      <c r="AC46" s="6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</row>
    <row r="47" spans="1:97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5"/>
      <c r="N47" s="76"/>
      <c r="O47" s="77"/>
      <c r="P47" s="59"/>
      <c r="Q47" s="62"/>
      <c r="R47" s="62"/>
      <c r="S47" s="62"/>
      <c r="T47" s="279"/>
      <c r="U47" s="279"/>
      <c r="V47" s="279"/>
      <c r="W47" s="279"/>
      <c r="X47" s="279"/>
      <c r="Y47" s="281"/>
      <c r="Z47" s="60"/>
      <c r="AA47" s="60"/>
      <c r="AB47" s="60"/>
      <c r="AC47" s="6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</row>
    <row r="48" spans="1:97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5"/>
      <c r="N48" s="76"/>
      <c r="O48" s="77"/>
      <c r="P48" s="59"/>
      <c r="Q48" s="62"/>
      <c r="R48" s="62"/>
      <c r="S48" s="62"/>
      <c r="T48" s="279"/>
      <c r="U48" s="279"/>
      <c r="V48" s="279"/>
      <c r="W48" s="279"/>
      <c r="X48" s="279"/>
      <c r="Y48" s="281"/>
      <c r="Z48" s="60"/>
      <c r="AA48" s="60"/>
      <c r="AB48" s="60"/>
      <c r="AC48" s="6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</row>
    <row r="49" spans="1:97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439" t="s">
        <v>140</v>
      </c>
      <c r="L49" s="439"/>
      <c r="M49" s="439"/>
      <c r="N49" s="439"/>
      <c r="O49" s="167">
        <f>IF(ISBLANK(K49),"ЗАПОВНІТЬ прізвище","")</f>
      </c>
      <c r="P49" s="59"/>
      <c r="Q49" s="62"/>
      <c r="R49" s="62"/>
      <c r="S49" s="62"/>
      <c r="T49" s="279"/>
      <c r="U49" s="279"/>
      <c r="V49" s="279"/>
      <c r="W49" s="279"/>
      <c r="X49" s="279"/>
      <c r="Y49" s="281"/>
      <c r="Z49" s="60"/>
      <c r="AA49" s="60"/>
      <c r="AB49" s="60"/>
      <c r="AC49" s="6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</row>
    <row r="50" spans="1:21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441" t="s">
        <v>94</v>
      </c>
      <c r="L50" s="441"/>
      <c r="M50" s="441"/>
      <c r="N50" s="441"/>
      <c r="O50" s="63"/>
      <c r="P50" s="42"/>
      <c r="Q50" s="43"/>
      <c r="R50" s="40"/>
      <c r="S50" s="40"/>
      <c r="T50" s="275"/>
      <c r="U50" s="275"/>
    </row>
    <row r="51" spans="1:21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439" t="s">
        <v>141</v>
      </c>
      <c r="L51" s="439"/>
      <c r="M51" s="439"/>
      <c r="N51" s="439"/>
      <c r="O51" s="208">
        <f>IF(ISBLANK(K51),"ЗАПОВНІТЬ прізвище","")</f>
      </c>
      <c r="P51" s="44"/>
      <c r="Q51" s="45"/>
      <c r="R51" s="40"/>
      <c r="S51" s="40"/>
      <c r="T51" s="275"/>
      <c r="U51" s="275"/>
    </row>
    <row r="52" spans="1:21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441" t="s">
        <v>95</v>
      </c>
      <c r="L52" s="441"/>
      <c r="M52" s="441"/>
      <c r="N52" s="441"/>
      <c r="O52" s="58"/>
      <c r="P52" s="44"/>
      <c r="Q52" s="45"/>
      <c r="R52" s="40"/>
      <c r="S52" s="40"/>
      <c r="T52" s="275"/>
      <c r="U52" s="275"/>
    </row>
    <row r="53" spans="1:21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450" t="s">
        <v>142</v>
      </c>
      <c r="L53" s="450"/>
      <c r="M53" s="450"/>
      <c r="N53" s="450"/>
      <c r="O53" s="167">
        <f>IF(ISBLANK(K53),"ЗАПОВНІТЬ прізвище","")</f>
      </c>
      <c r="P53" s="42"/>
      <c r="Q53" s="43"/>
      <c r="R53" s="40"/>
      <c r="S53" s="40"/>
      <c r="T53" s="275"/>
      <c r="U53" s="275"/>
    </row>
    <row r="54" spans="1:21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441" t="s">
        <v>95</v>
      </c>
      <c r="L54" s="441"/>
      <c r="M54" s="441"/>
      <c r="N54" s="441"/>
      <c r="O54" s="204"/>
      <c r="P54" s="44"/>
      <c r="Q54" s="45"/>
      <c r="R54" s="46"/>
      <c r="S54" s="45"/>
      <c r="T54" s="283"/>
      <c r="U54" s="275"/>
    </row>
    <row r="55" spans="1:97" ht="54.75" customHeight="1">
      <c r="A55" s="17"/>
      <c r="B55" s="296" t="s">
        <v>98</v>
      </c>
      <c r="C55" s="290"/>
      <c r="D55" s="290"/>
      <c r="E55" s="464" t="s">
        <v>143</v>
      </c>
      <c r="F55" s="464"/>
      <c r="G55" s="464"/>
      <c r="H55" s="131" t="s">
        <v>51</v>
      </c>
      <c r="I55" s="292" t="s">
        <v>144</v>
      </c>
      <c r="J55" s="115"/>
      <c r="K55" s="207" t="s">
        <v>97</v>
      </c>
      <c r="L55" s="465" t="s">
        <v>145</v>
      </c>
      <c r="M55" s="465"/>
      <c r="N55" s="465"/>
      <c r="O55" s="456" t="s">
        <v>136</v>
      </c>
      <c r="P55" s="456"/>
      <c r="Q55" s="194"/>
      <c r="R55" s="44"/>
      <c r="S55" s="45"/>
      <c r="T55" s="284"/>
      <c r="U55" s="282"/>
      <c r="V55" s="283"/>
      <c r="W55" s="275"/>
      <c r="Y55" s="264"/>
      <c r="Z55" s="264"/>
      <c r="CD55" s="48"/>
      <c r="CE55" s="48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P56" s="13"/>
      <c r="Q56" s="195"/>
      <c r="R56" s="42"/>
      <c r="S56" s="43"/>
      <c r="T56" s="275"/>
      <c r="U56" s="275"/>
      <c r="V56" s="275"/>
      <c r="W56" s="275"/>
      <c r="Y56" s="264"/>
      <c r="Z56" s="264"/>
      <c r="CD56" s="48"/>
      <c r="CE56" s="48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16" ht="22.5">
      <c r="A57" s="17"/>
      <c r="P57" s="23"/>
    </row>
    <row r="58" ht="22.5">
      <c r="A58" s="17"/>
    </row>
    <row r="59" ht="22.5">
      <c r="A59" s="17"/>
    </row>
    <row r="60" spans="3:4" ht="22.5">
      <c r="C60" s="21"/>
      <c r="D60" s="21"/>
    </row>
    <row r="62" spans="1:97" s="24" customFormat="1" ht="42.75" customHeight="1">
      <c r="A62" s="1"/>
      <c r="B62" s="83"/>
      <c r="C62" s="11"/>
      <c r="D62" s="11"/>
      <c r="E62" s="11"/>
      <c r="F62" s="11"/>
      <c r="G62" s="11"/>
      <c r="H62" s="11"/>
      <c r="I62" s="11"/>
      <c r="J62" s="11"/>
      <c r="K62" s="11"/>
      <c r="L62" s="67"/>
      <c r="M62" s="11"/>
      <c r="N62" s="11"/>
      <c r="O62" s="11"/>
      <c r="T62" s="264"/>
      <c r="U62" s="264"/>
      <c r="V62" s="264"/>
      <c r="W62" s="264"/>
      <c r="X62" s="264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</row>
  </sheetData>
  <sheetProtection password="CF22" sheet="1" selectLockedCells="1"/>
  <mergeCells count="63">
    <mergeCell ref="E55:G55"/>
    <mergeCell ref="L55:N55"/>
    <mergeCell ref="O55:P55"/>
    <mergeCell ref="B52:G52"/>
    <mergeCell ref="H52:I52"/>
    <mergeCell ref="K52:N52"/>
    <mergeCell ref="B53:G53"/>
    <mergeCell ref="K53:N53"/>
    <mergeCell ref="C54:F54"/>
    <mergeCell ref="K54:N54"/>
    <mergeCell ref="B49:G49"/>
    <mergeCell ref="K49:N49"/>
    <mergeCell ref="C50:F50"/>
    <mergeCell ref="K50:N50"/>
    <mergeCell ref="B51:G51"/>
    <mergeCell ref="H51:I51"/>
    <mergeCell ref="K51:N51"/>
    <mergeCell ref="C39:K39"/>
    <mergeCell ref="C40:K40"/>
    <mergeCell ref="C41:K41"/>
    <mergeCell ref="C42:K42"/>
    <mergeCell ref="C43:K43"/>
    <mergeCell ref="C44:K44"/>
    <mergeCell ref="G33:K33"/>
    <mergeCell ref="C34:K34"/>
    <mergeCell ref="C35:K35"/>
    <mergeCell ref="C36:K36"/>
    <mergeCell ref="C37:K37"/>
    <mergeCell ref="C38:K38"/>
    <mergeCell ref="C28:K28"/>
    <mergeCell ref="C29:K29"/>
    <mergeCell ref="C30:K30"/>
    <mergeCell ref="C31:K31"/>
    <mergeCell ref="C32:F32"/>
    <mergeCell ref="G32:K32"/>
    <mergeCell ref="C23:K23"/>
    <mergeCell ref="C24:K24"/>
    <mergeCell ref="C25:K25"/>
    <mergeCell ref="C26:F26"/>
    <mergeCell ref="G26:K26"/>
    <mergeCell ref="G27:K27"/>
    <mergeCell ref="C18:K18"/>
    <mergeCell ref="C19:K19"/>
    <mergeCell ref="C20:K20"/>
    <mergeCell ref="C21:F21"/>
    <mergeCell ref="G21:K21"/>
    <mergeCell ref="G22:K22"/>
    <mergeCell ref="B11:G11"/>
    <mergeCell ref="B12:G12"/>
    <mergeCell ref="H12:O12"/>
    <mergeCell ref="B14:F14"/>
    <mergeCell ref="H14:O14"/>
    <mergeCell ref="H15:O15"/>
    <mergeCell ref="H11:O11"/>
    <mergeCell ref="K1:O1"/>
    <mergeCell ref="B2:O2"/>
    <mergeCell ref="B3:O3"/>
    <mergeCell ref="B6:H6"/>
    <mergeCell ref="L6:O6"/>
    <mergeCell ref="B7:H8"/>
    <mergeCell ref="I7:I9"/>
    <mergeCell ref="L7:O9"/>
    <mergeCell ref="B9:H9"/>
  </mergeCells>
  <conditionalFormatting sqref="P34:P44">
    <cfRule type="containsText" priority="45" dxfId="220" operator="containsText" text="Заповніть">
      <formula>NOT(ISERROR(SEARCH("Заповніть",P34)))</formula>
    </cfRule>
  </conditionalFormatting>
  <conditionalFormatting sqref="M4">
    <cfRule type="containsText" priority="39" dxfId="220" operator="containsText" stopIfTrue="1" text="ЗАПОВНІТЬ місяць">
      <formula>NOT(ISERROR(SEARCH("ЗАПОВНІТЬ місяць",M4)))</formula>
    </cfRule>
  </conditionalFormatting>
  <conditionalFormatting sqref="P14">
    <cfRule type="containsText" priority="38" dxfId="220" operator="containsText" stopIfTrue="1" text="ЗАПОВНІТЬ адресу">
      <formula>NOT(ISERROR(SEARCH("ЗАПОВНІТЬ адресу",P14)))</formula>
    </cfRule>
  </conditionalFormatting>
  <conditionalFormatting sqref="P12">
    <cfRule type="containsText" priority="37" dxfId="220" operator="containsText" stopIfTrue="1" text="ЗАПОВНІТЬ назву">
      <formula>NOT(ISERROR(SEARCH("ЗАПОВНІТЬ назву",P12)))</formula>
    </cfRule>
  </conditionalFormatting>
  <conditionalFormatting sqref="O49 O51 O53">
    <cfRule type="containsText" priority="29" dxfId="220" operator="containsText" stopIfTrue="1" text="ЗАПОВНІТЬ ПРІЗВИЩЕ">
      <formula>NOT(ISERROR(SEARCH("ЗАПОВНІТЬ ПРІЗВИЩЕ",O49)))</formula>
    </cfRule>
  </conditionalFormatting>
  <conditionalFormatting sqref="P45:P49">
    <cfRule type="containsText" priority="27" dxfId="220" operator="containsText" text="Заповніть">
      <formula>NOT(ISERROR(SEARCH("Заповніть",P45)))</formula>
    </cfRule>
  </conditionalFormatting>
  <conditionalFormatting sqref="B50 B54">
    <cfRule type="containsText" priority="26" dxfId="220" operator="containsText" stopIfTrue="1" text="ЗАПОВНІТЬ">
      <formula>NOT(ISERROR(SEARCH("ЗАПОВНІТЬ",B50)))</formula>
    </cfRule>
  </conditionalFormatting>
  <conditionalFormatting sqref="N45:O48">
    <cfRule type="cellIs" priority="24" dxfId="221" operator="equal" stopIfTrue="1">
      <formula>0</formula>
    </cfRule>
  </conditionalFormatting>
  <conditionalFormatting sqref="N20:O22 N25:O27 N30:O36 N38:O43 N37 N44">
    <cfRule type="cellIs" priority="16" dxfId="221" operator="equal" stopIfTrue="1">
      <formula>0</formula>
    </cfRule>
  </conditionalFormatting>
  <conditionalFormatting sqref="N23:O24">
    <cfRule type="cellIs" priority="15" dxfId="221" operator="equal" stopIfTrue="1">
      <formula>0</formula>
    </cfRule>
  </conditionalFormatting>
  <conditionalFormatting sqref="N28:O29">
    <cfRule type="cellIs" priority="14" dxfId="221" operator="equal" stopIfTrue="1">
      <formula>0</formula>
    </cfRule>
  </conditionalFormatting>
  <conditionalFormatting sqref="O37">
    <cfRule type="cellIs" priority="13" dxfId="221" operator="equal" stopIfTrue="1">
      <formula>0</formula>
    </cfRule>
  </conditionalFormatting>
  <conditionalFormatting sqref="O44">
    <cfRule type="cellIs" priority="12" dxfId="221" operator="equal" stopIfTrue="1">
      <formula>0</formula>
    </cfRule>
  </conditionalFormatting>
  <conditionalFormatting sqref="N24:O24">
    <cfRule type="cellIs" priority="11" dxfId="221" operator="equal" stopIfTrue="1">
      <formula>0</formula>
    </cfRule>
  </conditionalFormatting>
  <conditionalFormatting sqref="N24">
    <cfRule type="cellIs" priority="10" dxfId="221" operator="equal" stopIfTrue="1">
      <formula>0</formula>
    </cfRule>
  </conditionalFormatting>
  <conditionalFormatting sqref="O24">
    <cfRule type="cellIs" priority="9" dxfId="221" operator="equal" stopIfTrue="1">
      <formula>0</formula>
    </cfRule>
  </conditionalFormatting>
  <conditionalFormatting sqref="N24:O24">
    <cfRule type="cellIs" priority="8" dxfId="221" operator="equal" stopIfTrue="1">
      <formula>0</formula>
    </cfRule>
  </conditionalFormatting>
  <conditionalFormatting sqref="N24:O24">
    <cfRule type="cellIs" priority="7" dxfId="221" operator="equal" stopIfTrue="1">
      <formula>0</formula>
    </cfRule>
  </conditionalFormatting>
  <conditionalFormatting sqref="N29:O29">
    <cfRule type="cellIs" priority="6" dxfId="221" operator="equal" stopIfTrue="1">
      <formula>0</formula>
    </cfRule>
  </conditionalFormatting>
  <conditionalFormatting sqref="N29">
    <cfRule type="cellIs" priority="5" dxfId="221" operator="equal" stopIfTrue="1">
      <formula>0</formula>
    </cfRule>
  </conditionalFormatting>
  <conditionalFormatting sqref="O29">
    <cfRule type="cellIs" priority="4" dxfId="221" operator="equal" stopIfTrue="1">
      <formula>0</formula>
    </cfRule>
  </conditionalFormatting>
  <conditionalFormatting sqref="N29:O29">
    <cfRule type="cellIs" priority="3" dxfId="221" operator="equal" stopIfTrue="1">
      <formula>0</formula>
    </cfRule>
  </conditionalFormatting>
  <conditionalFormatting sqref="N29">
    <cfRule type="cellIs" priority="2" dxfId="221" operator="equal" stopIfTrue="1">
      <formula>0</formula>
    </cfRule>
  </conditionalFormatting>
  <conditionalFormatting sqref="O29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3"/>
  <sheetViews>
    <sheetView showGridLines="0" zoomScale="60" zoomScaleNormal="60" zoomScalePageLayoutView="39" workbookViewId="0" topLeftCell="A16">
      <selection activeCell="O37" sqref="O37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2.50390625" style="11" customWidth="1"/>
    <col min="5" max="5" width="11.50390625" style="11" customWidth="1"/>
    <col min="6" max="6" width="11.00390625" style="11" customWidth="1"/>
    <col min="7" max="8" width="13.625" style="11" customWidth="1"/>
    <col min="9" max="9" width="26.50390625" style="11" customWidth="1"/>
    <col min="10" max="10" width="14.625" style="11" customWidth="1"/>
    <col min="11" max="11" width="24.50390625" style="11" customWidth="1"/>
    <col min="12" max="12" width="15.625" style="11" customWidth="1"/>
    <col min="13" max="13" width="11.00390625" style="67" customWidth="1"/>
    <col min="14" max="14" width="21.50390625" style="11" customWidth="1"/>
    <col min="15" max="15" width="21.125" style="11" customWidth="1"/>
    <col min="16" max="16" width="28.00390625" style="11" customWidth="1"/>
    <col min="17" max="17" width="5.00390625" style="24" customWidth="1"/>
    <col min="18" max="18" width="14.625" style="24" customWidth="1"/>
    <col min="19" max="20" width="15.625" style="24" customWidth="1"/>
    <col min="21" max="25" width="9.625" style="264" customWidth="1"/>
    <col min="26" max="82" width="9.625" style="48" customWidth="1"/>
    <col min="83" max="84" width="9.625" style="264" customWidth="1"/>
    <col min="85" max="16384" width="15.625" style="1" customWidth="1"/>
  </cols>
  <sheetData>
    <row r="1" spans="1:84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52"/>
      <c r="L1" s="444" t="s">
        <v>129</v>
      </c>
      <c r="M1" s="444"/>
      <c r="N1" s="444"/>
      <c r="O1" s="444"/>
      <c r="P1" s="444"/>
      <c r="Q1" s="53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</row>
    <row r="2" spans="1:84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53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</row>
    <row r="3" spans="1:84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25"/>
      <c r="R3" s="26"/>
      <c r="S3" s="26"/>
      <c r="T3" s="26"/>
      <c r="U3" s="263"/>
      <c r="V3" s="263"/>
      <c r="W3" s="263"/>
      <c r="X3" s="263"/>
      <c r="Y3" s="263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263"/>
      <c r="CF3" s="263"/>
    </row>
    <row r="4" spans="1:17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123</v>
      </c>
      <c r="J4" s="262" t="str">
        <f>'1 січ'!$J$4</f>
        <v>2020</v>
      </c>
      <c r="K4" s="135" t="s">
        <v>50</v>
      </c>
      <c r="N4" s="167">
        <f>IF(ISBLANK(I4),"ЗАПОВНІТЬ місяць та рік","")</f>
      </c>
      <c r="O4" s="3"/>
      <c r="P4" s="3"/>
      <c r="Q4" s="23"/>
    </row>
    <row r="5" spans="1:17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69"/>
      <c r="L5" s="7"/>
      <c r="M5" s="65"/>
      <c r="N5" s="8"/>
      <c r="O5" s="14"/>
      <c r="P5" s="14"/>
      <c r="Q5" s="23"/>
    </row>
    <row r="6" spans="1:22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8"/>
      <c r="L6" s="126"/>
      <c r="M6" s="385" t="s">
        <v>90</v>
      </c>
      <c r="N6" s="385"/>
      <c r="O6" s="385"/>
      <c r="P6" s="385"/>
      <c r="Q6" s="23"/>
      <c r="R6" s="27"/>
      <c r="S6" s="27"/>
      <c r="T6" s="27"/>
      <c r="U6" s="266"/>
      <c r="V6" s="266"/>
    </row>
    <row r="7" spans="1:22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129"/>
      <c r="L7" s="89"/>
      <c r="M7" s="395" t="s">
        <v>130</v>
      </c>
      <c r="N7" s="395"/>
      <c r="O7" s="395"/>
      <c r="P7" s="395"/>
      <c r="Q7" s="23"/>
      <c r="R7" s="27"/>
      <c r="S7" s="27"/>
      <c r="T7" s="27"/>
      <c r="U7" s="266"/>
      <c r="V7" s="266"/>
    </row>
    <row r="8" spans="1:22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9"/>
      <c r="L8" s="121"/>
      <c r="M8" s="395"/>
      <c r="N8" s="395"/>
      <c r="O8" s="395"/>
      <c r="P8" s="395"/>
      <c r="Q8" s="23"/>
      <c r="R8" s="29"/>
      <c r="S8" s="29"/>
      <c r="T8" s="29"/>
      <c r="U8" s="268"/>
      <c r="V8" s="268"/>
    </row>
    <row r="9" spans="1:22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9"/>
      <c r="L9" s="121"/>
      <c r="M9" s="395"/>
      <c r="N9" s="395"/>
      <c r="O9" s="395"/>
      <c r="P9" s="395"/>
      <c r="Q9" s="23"/>
      <c r="U9" s="268"/>
      <c r="V9" s="268"/>
    </row>
    <row r="10" spans="1:22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2"/>
      <c r="M10" s="66"/>
      <c r="N10" s="2"/>
      <c r="O10" s="2"/>
      <c r="P10" s="2"/>
      <c r="Q10" s="31"/>
      <c r="R10" s="30"/>
      <c r="S10" s="30"/>
      <c r="T10" s="30"/>
      <c r="U10" s="268"/>
      <c r="V10" s="268"/>
    </row>
    <row r="11" spans="1:22" ht="22.5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0"/>
      <c r="P11" s="371"/>
      <c r="R11" s="30"/>
      <c r="S11" s="30"/>
      <c r="T11" s="30"/>
      <c r="U11" s="268"/>
      <c r="V11" s="268"/>
    </row>
    <row r="12" spans="2:30" ht="24.75">
      <c r="B12" s="374" t="s">
        <v>83</v>
      </c>
      <c r="C12" s="375"/>
      <c r="D12" s="375"/>
      <c r="E12" s="375"/>
      <c r="F12" s="375"/>
      <c r="G12" s="468" t="str">
        <f>'3 бер'!H12</f>
        <v>КП "Водоканал" Мелітопольської міської ради Запорізької області</v>
      </c>
      <c r="H12" s="468"/>
      <c r="I12" s="468"/>
      <c r="J12" s="468"/>
      <c r="K12" s="468"/>
      <c r="L12" s="468"/>
      <c r="M12" s="468"/>
      <c r="N12" s="468"/>
      <c r="O12" s="468"/>
      <c r="P12" s="469"/>
      <c r="Q12" s="167">
        <f>IF(ISBLANK(G12),"ЗАПОВНІТЬ назву","")</f>
      </c>
      <c r="R12" s="57"/>
      <c r="S12" s="57"/>
      <c r="T12" s="57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</row>
    <row r="13" spans="2:30" ht="27">
      <c r="B13" s="150" t="s">
        <v>84</v>
      </c>
      <c r="C13" s="127"/>
      <c r="D13" s="127"/>
      <c r="E13" s="127"/>
      <c r="F13" s="127"/>
      <c r="G13" s="470" t="str">
        <f>'3 бер'!H13</f>
        <v>код 03327090</v>
      </c>
      <c r="H13" s="470"/>
      <c r="I13" s="330"/>
      <c r="J13" s="330"/>
      <c r="K13" s="330"/>
      <c r="L13" s="330"/>
      <c r="M13" s="330"/>
      <c r="N13" s="330"/>
      <c r="O13" s="330"/>
      <c r="P13" s="331"/>
      <c r="Q13" s="199"/>
      <c r="R13" s="57"/>
      <c r="S13" s="57"/>
      <c r="T13" s="57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</row>
    <row r="14" spans="1:84" s="15" customFormat="1" ht="24.75">
      <c r="A14" s="17"/>
      <c r="B14" s="376" t="s">
        <v>82</v>
      </c>
      <c r="C14" s="377"/>
      <c r="D14" s="377"/>
      <c r="E14" s="377"/>
      <c r="F14" s="377"/>
      <c r="G14" s="366" t="str">
        <f>'3 бер'!H14</f>
        <v>72312 Запорізька область, м. Мелітополь, вул.Покровська, будинок 100</v>
      </c>
      <c r="H14" s="366"/>
      <c r="I14" s="366"/>
      <c r="J14" s="366"/>
      <c r="K14" s="366"/>
      <c r="L14" s="366"/>
      <c r="M14" s="366"/>
      <c r="N14" s="366"/>
      <c r="O14" s="366"/>
      <c r="P14" s="367"/>
      <c r="Q14" s="167">
        <f>IF(ISBLANK(G14),"ЗАПОВНІТЬ адресу","")</f>
      </c>
      <c r="R14" s="33"/>
      <c r="S14" s="32"/>
      <c r="T14" s="32"/>
      <c r="U14" s="268"/>
      <c r="V14" s="268"/>
      <c r="W14" s="264"/>
      <c r="X14" s="264"/>
      <c r="Y14" s="264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273"/>
      <c r="CF14" s="273"/>
    </row>
    <row r="15" spans="1:30" ht="39" customHeight="1" thickBot="1">
      <c r="A15" s="20"/>
      <c r="B15" s="151" t="s">
        <v>69</v>
      </c>
      <c r="C15" s="124"/>
      <c r="D15" s="124"/>
      <c r="E15" s="124"/>
      <c r="F15" s="124"/>
      <c r="G15" s="459" t="s">
        <v>70</v>
      </c>
      <c r="H15" s="459"/>
      <c r="I15" s="459"/>
      <c r="J15" s="459"/>
      <c r="K15" s="459"/>
      <c r="L15" s="459"/>
      <c r="M15" s="459"/>
      <c r="N15" s="459"/>
      <c r="O15" s="459"/>
      <c r="P15" s="460"/>
      <c r="Q15" s="200"/>
      <c r="R15" s="35"/>
      <c r="S15" s="35"/>
      <c r="T15" s="35"/>
      <c r="U15" s="272"/>
      <c r="V15" s="272"/>
      <c r="W15" s="273"/>
      <c r="X15" s="273"/>
      <c r="Y15" s="273"/>
      <c r="Z15" s="49"/>
      <c r="AA15" s="49"/>
      <c r="AB15" s="49"/>
      <c r="AC15" s="49"/>
      <c r="AD15" s="49"/>
    </row>
    <row r="16" spans="1:84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38"/>
      <c r="R16" s="39"/>
      <c r="S16" s="39"/>
      <c r="T16" s="39"/>
      <c r="U16" s="275"/>
      <c r="V16" s="275"/>
      <c r="W16" s="275"/>
      <c r="X16" s="275"/>
      <c r="Y16" s="275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275"/>
      <c r="CF16" s="275"/>
    </row>
    <row r="17" spans="2:84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2"/>
      <c r="M17" s="183"/>
      <c r="N17" s="184"/>
      <c r="O17" s="185"/>
      <c r="P17" s="185"/>
      <c r="Q17" s="71"/>
      <c r="R17" s="71"/>
      <c r="S17" s="71"/>
      <c r="T17" s="71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</row>
    <row r="18" spans="1:84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3"/>
      <c r="L18" s="404"/>
      <c r="M18" s="175" t="s">
        <v>25</v>
      </c>
      <c r="N18" s="175" t="s">
        <v>42</v>
      </c>
      <c r="O18" s="176" t="s">
        <v>8</v>
      </c>
      <c r="P18" s="177" t="s">
        <v>59</v>
      </c>
      <c r="Q18" s="99"/>
      <c r="R18" s="100"/>
      <c r="S18" s="100"/>
      <c r="T18" s="100"/>
      <c r="U18" s="101"/>
      <c r="V18" s="101"/>
      <c r="W18" s="101"/>
      <c r="X18" s="101"/>
      <c r="Y18" s="101"/>
      <c r="Z18" s="276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1:84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6"/>
      <c r="L19" s="407"/>
      <c r="M19" s="91" t="s">
        <v>2</v>
      </c>
      <c r="N19" s="91" t="s">
        <v>24</v>
      </c>
      <c r="O19" s="152">
        <v>1</v>
      </c>
      <c r="P19" s="153" t="s">
        <v>9</v>
      </c>
      <c r="Q19" s="93"/>
      <c r="R19" s="94"/>
      <c r="S19" s="94"/>
      <c r="T19" s="94"/>
      <c r="U19" s="95"/>
      <c r="V19" s="95"/>
      <c r="W19" s="95"/>
      <c r="X19" s="95"/>
      <c r="Y19" s="95"/>
      <c r="Z19" s="277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</row>
    <row r="20" spans="1:84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09"/>
      <c r="L20" s="410"/>
      <c r="M20" s="154" t="s">
        <v>26</v>
      </c>
      <c r="N20" s="78" t="s">
        <v>87</v>
      </c>
      <c r="O20" s="335">
        <f>O21+O22</f>
        <v>701</v>
      </c>
      <c r="P20" s="336">
        <f>P21+P22</f>
        <v>2661</v>
      </c>
      <c r="Q20" s="41"/>
      <c r="R20" s="37"/>
      <c r="S20" s="37"/>
      <c r="T20" s="37"/>
      <c r="U20" s="273"/>
      <c r="V20" s="273"/>
      <c r="W20" s="273"/>
      <c r="X20" s="273"/>
      <c r="Y20" s="273"/>
      <c r="Z20" s="27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273"/>
      <c r="CF20" s="273"/>
    </row>
    <row r="21" spans="1:84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0"/>
      <c r="L21" s="401"/>
      <c r="M21" s="155" t="s">
        <v>71</v>
      </c>
      <c r="N21" s="79" t="s">
        <v>87</v>
      </c>
      <c r="O21" s="337">
        <v>0</v>
      </c>
      <c r="P21" s="360">
        <f>O21+'3 бер'!O21</f>
        <v>0</v>
      </c>
      <c r="Q21" s="41"/>
      <c r="R21" s="37"/>
      <c r="S21" s="37"/>
      <c r="T21" s="37"/>
      <c r="U21" s="273"/>
      <c r="V21" s="273"/>
      <c r="W21" s="273"/>
      <c r="X21" s="273"/>
      <c r="Y21" s="273"/>
      <c r="Z21" s="27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273"/>
      <c r="CF21" s="273"/>
    </row>
    <row r="22" spans="1:84" s="15" customFormat="1" ht="30" customHeight="1">
      <c r="A22" s="98"/>
      <c r="B22" s="104" t="s">
        <v>18</v>
      </c>
      <c r="C22" s="85"/>
      <c r="D22" s="84"/>
      <c r="E22" s="84"/>
      <c r="F22" s="84"/>
      <c r="G22" s="400" t="s">
        <v>65</v>
      </c>
      <c r="H22" s="400"/>
      <c r="I22" s="400"/>
      <c r="J22" s="400"/>
      <c r="K22" s="400"/>
      <c r="L22" s="401"/>
      <c r="M22" s="155" t="s">
        <v>72</v>
      </c>
      <c r="N22" s="79" t="s">
        <v>87</v>
      </c>
      <c r="O22" s="337">
        <v>701</v>
      </c>
      <c r="P22" s="360">
        <f>O22+'3 бер'!O22</f>
        <v>2661</v>
      </c>
      <c r="Q22" s="41"/>
      <c r="R22" s="37"/>
      <c r="S22" s="37"/>
      <c r="T22" s="37"/>
      <c r="U22" s="273"/>
      <c r="V22" s="273"/>
      <c r="W22" s="273"/>
      <c r="X22" s="273"/>
      <c r="Y22" s="273"/>
      <c r="Z22" s="27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273"/>
      <c r="CF22" s="273"/>
    </row>
    <row r="23" spans="1:84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0"/>
      <c r="L23" s="401"/>
      <c r="M23" s="155" t="s">
        <v>27</v>
      </c>
      <c r="N23" s="156" t="s">
        <v>45</v>
      </c>
      <c r="O23" s="338">
        <v>1.1882</v>
      </c>
      <c r="P23" s="339">
        <v>1.2437</v>
      </c>
      <c r="Q23" s="41"/>
      <c r="R23" s="37"/>
      <c r="S23" s="37"/>
      <c r="T23" s="37"/>
      <c r="U23" s="273"/>
      <c r="V23" s="273"/>
      <c r="W23" s="273"/>
      <c r="X23" s="273"/>
      <c r="Y23" s="273"/>
      <c r="Z23" s="27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273"/>
      <c r="CF23" s="273"/>
    </row>
    <row r="24" spans="1:84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2"/>
      <c r="L24" s="413"/>
      <c r="M24" s="157" t="s">
        <v>28</v>
      </c>
      <c r="N24" s="158" t="s">
        <v>45</v>
      </c>
      <c r="O24" s="343">
        <v>1.30015</v>
      </c>
      <c r="P24" s="344">
        <v>1.30015</v>
      </c>
      <c r="Q24" s="41"/>
      <c r="R24" s="37"/>
      <c r="S24" s="37"/>
      <c r="T24" s="37"/>
      <c r="U24" s="273"/>
      <c r="V24" s="273"/>
      <c r="W24" s="273"/>
      <c r="X24" s="273"/>
      <c r="Y24" s="273"/>
      <c r="Z24" s="27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273"/>
      <c r="CF24" s="273"/>
    </row>
    <row r="25" spans="1:84" s="15" customFormat="1" ht="30" customHeight="1">
      <c r="A25" s="98"/>
      <c r="B25" s="104" t="s">
        <v>5</v>
      </c>
      <c r="C25" s="414" t="s">
        <v>102</v>
      </c>
      <c r="D25" s="415"/>
      <c r="E25" s="415"/>
      <c r="F25" s="415"/>
      <c r="G25" s="415"/>
      <c r="H25" s="415"/>
      <c r="I25" s="415"/>
      <c r="J25" s="415"/>
      <c r="K25" s="415"/>
      <c r="L25" s="416"/>
      <c r="M25" s="159" t="s">
        <v>29</v>
      </c>
      <c r="N25" s="358" t="s">
        <v>87</v>
      </c>
      <c r="O25" s="359">
        <f>O26+O27</f>
        <v>253</v>
      </c>
      <c r="P25" s="360">
        <f>P26+P27</f>
        <v>1147</v>
      </c>
      <c r="Q25" s="41"/>
      <c r="R25" s="37"/>
      <c r="S25" s="37"/>
      <c r="T25" s="37"/>
      <c r="U25" s="273"/>
      <c r="V25" s="273"/>
      <c r="W25" s="273"/>
      <c r="X25" s="273"/>
      <c r="Y25" s="273"/>
      <c r="Z25" s="27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273"/>
      <c r="CF25" s="273"/>
    </row>
    <row r="26" spans="1:84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0"/>
      <c r="L26" s="401"/>
      <c r="M26" s="155" t="s">
        <v>73</v>
      </c>
      <c r="N26" s="79" t="s">
        <v>87</v>
      </c>
      <c r="O26" s="342">
        <v>134</v>
      </c>
      <c r="P26" s="360">
        <f>O26+'3 бер'!O26</f>
        <v>598</v>
      </c>
      <c r="Q26" s="41"/>
      <c r="R26" s="37"/>
      <c r="S26" s="37"/>
      <c r="T26" s="37"/>
      <c r="U26" s="273"/>
      <c r="V26" s="273"/>
      <c r="W26" s="273"/>
      <c r="X26" s="273"/>
      <c r="Y26" s="273"/>
      <c r="Z26" s="27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273"/>
      <c r="CF26" s="273"/>
    </row>
    <row r="27" spans="1:84" s="15" customFormat="1" ht="30" customHeight="1">
      <c r="A27" s="98"/>
      <c r="B27" s="105" t="s">
        <v>54</v>
      </c>
      <c r="C27" s="85"/>
      <c r="D27" s="84"/>
      <c r="E27" s="84"/>
      <c r="F27" s="84"/>
      <c r="G27" s="400" t="s">
        <v>65</v>
      </c>
      <c r="H27" s="400"/>
      <c r="I27" s="400"/>
      <c r="J27" s="400"/>
      <c r="K27" s="400"/>
      <c r="L27" s="401"/>
      <c r="M27" s="155" t="s">
        <v>74</v>
      </c>
      <c r="N27" s="79" t="s">
        <v>87</v>
      </c>
      <c r="O27" s="342">
        <v>119</v>
      </c>
      <c r="P27" s="360">
        <f>O27+'3 бер'!O27</f>
        <v>549</v>
      </c>
      <c r="Q27" s="41"/>
      <c r="R27" s="37"/>
      <c r="S27" s="37"/>
      <c r="T27" s="37"/>
      <c r="U27" s="273"/>
      <c r="V27" s="273"/>
      <c r="W27" s="273"/>
      <c r="X27" s="273"/>
      <c r="Y27" s="273"/>
      <c r="Z27" s="27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273"/>
      <c r="CF27" s="273"/>
    </row>
    <row r="28" spans="1:84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0"/>
      <c r="L28" s="401"/>
      <c r="M28" s="155" t="s">
        <v>30</v>
      </c>
      <c r="N28" s="156" t="s">
        <v>45</v>
      </c>
      <c r="O28" s="338">
        <v>0.846</v>
      </c>
      <c r="P28" s="339">
        <v>0.88142</v>
      </c>
      <c r="Q28" s="62"/>
      <c r="R28" s="62"/>
      <c r="S28" s="62"/>
      <c r="T28" s="62"/>
      <c r="U28" s="279"/>
      <c r="V28" s="279"/>
      <c r="W28" s="279"/>
      <c r="X28" s="279"/>
      <c r="Y28" s="279"/>
      <c r="Z28" s="28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279"/>
      <c r="CF28" s="279"/>
    </row>
    <row r="29" spans="1:84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2"/>
      <c r="L29" s="413"/>
      <c r="M29" s="157" t="s">
        <v>31</v>
      </c>
      <c r="N29" s="158" t="s">
        <v>45</v>
      </c>
      <c r="O29" s="343">
        <v>0.85773</v>
      </c>
      <c r="P29" s="344">
        <v>0.85773</v>
      </c>
      <c r="Q29" s="41"/>
      <c r="R29" s="37"/>
      <c r="S29" s="37"/>
      <c r="T29" s="37"/>
      <c r="U29" s="273"/>
      <c r="V29" s="273"/>
      <c r="W29" s="273"/>
      <c r="X29" s="273"/>
      <c r="Y29" s="273"/>
      <c r="Z29" s="27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273"/>
      <c r="CF29" s="273"/>
    </row>
    <row r="30" spans="1:84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8"/>
      <c r="L30" s="419"/>
      <c r="M30" s="159" t="s">
        <v>32</v>
      </c>
      <c r="N30" s="160" t="s">
        <v>86</v>
      </c>
      <c r="O30" s="359">
        <f>'3 бер'!N36</f>
        <v>-1680</v>
      </c>
      <c r="P30" s="360">
        <f>'1 січ'!O30</f>
        <v>-2146</v>
      </c>
      <c r="Q30" s="41"/>
      <c r="R30" s="37"/>
      <c r="S30" s="37"/>
      <c r="T30" s="37"/>
      <c r="U30" s="273"/>
      <c r="V30" s="273"/>
      <c r="W30" s="273"/>
      <c r="X30" s="273"/>
      <c r="Y30" s="273"/>
      <c r="Z30" s="27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273"/>
      <c r="CF30" s="273"/>
    </row>
    <row r="31" spans="1:84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1"/>
      <c r="L31" s="422"/>
      <c r="M31" s="155" t="s">
        <v>33</v>
      </c>
      <c r="N31" s="156" t="s">
        <v>86</v>
      </c>
      <c r="O31" s="345">
        <f>O32+O33</f>
        <v>1995</v>
      </c>
      <c r="P31" s="341">
        <f>P32+P33</f>
        <v>8144</v>
      </c>
      <c r="Q31" s="41"/>
      <c r="R31" s="37"/>
      <c r="S31" s="37"/>
      <c r="T31" s="37"/>
      <c r="U31" s="273"/>
      <c r="V31" s="273"/>
      <c r="W31" s="273"/>
      <c r="X31" s="273"/>
      <c r="Y31" s="273"/>
      <c r="Z31" s="27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273"/>
      <c r="CF31" s="273"/>
    </row>
    <row r="32" spans="1:84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0"/>
      <c r="L32" s="401"/>
      <c r="M32" s="155" t="s">
        <v>75</v>
      </c>
      <c r="N32" s="156" t="s">
        <v>86</v>
      </c>
      <c r="O32" s="346">
        <v>206</v>
      </c>
      <c r="P32" s="360">
        <f>O32+'3 бер'!O32</f>
        <v>959</v>
      </c>
      <c r="Q32" s="62"/>
      <c r="R32" s="62"/>
      <c r="S32" s="62"/>
      <c r="T32" s="62"/>
      <c r="U32" s="279"/>
      <c r="V32" s="279"/>
      <c r="W32" s="279"/>
      <c r="X32" s="279"/>
      <c r="Y32" s="279"/>
      <c r="Z32" s="28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279"/>
      <c r="CF32" s="279"/>
    </row>
    <row r="33" spans="1:84" s="61" customFormat="1" ht="30" customHeight="1">
      <c r="A33" s="106"/>
      <c r="B33" s="105" t="s">
        <v>56</v>
      </c>
      <c r="C33" s="85"/>
      <c r="D33" s="84"/>
      <c r="E33" s="84"/>
      <c r="F33" s="84"/>
      <c r="G33" s="400" t="s">
        <v>65</v>
      </c>
      <c r="H33" s="400"/>
      <c r="I33" s="400"/>
      <c r="J33" s="400"/>
      <c r="K33" s="400"/>
      <c r="L33" s="401"/>
      <c r="M33" s="155" t="s">
        <v>76</v>
      </c>
      <c r="N33" s="156" t="s">
        <v>86</v>
      </c>
      <c r="O33" s="346">
        <v>1789</v>
      </c>
      <c r="P33" s="360">
        <f>O33+'3 бер'!O33</f>
        <v>7185</v>
      </c>
      <c r="Q33" s="62"/>
      <c r="R33" s="62"/>
      <c r="S33" s="62"/>
      <c r="T33" s="62"/>
      <c r="U33" s="279"/>
      <c r="V33" s="279"/>
      <c r="W33" s="279"/>
      <c r="X33" s="279"/>
      <c r="Y33" s="279"/>
      <c r="Z33" s="28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279"/>
      <c r="CF33" s="279"/>
    </row>
    <row r="34" spans="1:30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1"/>
      <c r="L34" s="422"/>
      <c r="M34" s="155" t="s">
        <v>34</v>
      </c>
      <c r="N34" s="156" t="s">
        <v>86</v>
      </c>
      <c r="O34" s="346">
        <v>2154</v>
      </c>
      <c r="P34" s="360">
        <f>O34+'3 бер'!O34</f>
        <v>7837</v>
      </c>
      <c r="Q34" s="167">
        <f>IF(OR(ISBLANK(O21:P24),ISBLANK(O26:P29),ISBLANK(O32:O35),ISBLANK(O44:P44),ISBLANK(O37:P38),ISBLANK(P26:P28),ISBLANK(O40:P41),ISBLANK(P32:P35)),"Заповніть ВСІ комірки","")</f>
      </c>
      <c r="R34" s="37"/>
      <c r="S34" s="37"/>
      <c r="T34" s="37"/>
      <c r="U34" s="273"/>
      <c r="V34" s="273"/>
      <c r="W34" s="273"/>
      <c r="X34" s="273"/>
      <c r="Y34" s="273"/>
      <c r="Z34" s="278"/>
      <c r="AA34" s="49"/>
      <c r="AB34" s="49"/>
      <c r="AC34" s="49"/>
      <c r="AD34" s="49"/>
    </row>
    <row r="35" spans="1:30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4"/>
      <c r="L35" s="425"/>
      <c r="M35" s="155" t="s">
        <v>77</v>
      </c>
      <c r="N35" s="156" t="s">
        <v>86</v>
      </c>
      <c r="O35" s="347">
        <v>0</v>
      </c>
      <c r="P35" s="360">
        <f>O35+'3 бер'!O35</f>
        <v>0</v>
      </c>
      <c r="Q35" s="22"/>
      <c r="S35" s="97"/>
      <c r="T35" s="37"/>
      <c r="U35" s="273"/>
      <c r="V35" s="273"/>
      <c r="W35" s="273"/>
      <c r="X35" s="273"/>
      <c r="Y35" s="273"/>
      <c r="Z35" s="278"/>
      <c r="AA35" s="49"/>
      <c r="AB35" s="49"/>
      <c r="AC35" s="49"/>
      <c r="AD35" s="49"/>
    </row>
    <row r="36" spans="1:30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1"/>
      <c r="L36" s="422"/>
      <c r="M36" s="155" t="s">
        <v>35</v>
      </c>
      <c r="N36" s="156" t="s">
        <v>86</v>
      </c>
      <c r="O36" s="345">
        <f>O30+O31-O34</f>
        <v>-1839</v>
      </c>
      <c r="P36" s="341">
        <f>P30+P31-P34</f>
        <v>-1839</v>
      </c>
      <c r="Q36" s="22"/>
      <c r="S36" s="97"/>
      <c r="T36" s="37"/>
      <c r="U36" s="273"/>
      <c r="V36" s="273"/>
      <c r="W36" s="273"/>
      <c r="X36" s="273"/>
      <c r="Y36" s="273"/>
      <c r="Z36" s="278"/>
      <c r="AA36" s="49"/>
      <c r="AB36" s="49"/>
      <c r="AC36" s="49"/>
      <c r="AD36" s="49"/>
    </row>
    <row r="37" spans="1:30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7"/>
      <c r="L37" s="428"/>
      <c r="M37" s="157" t="s">
        <v>78</v>
      </c>
      <c r="N37" s="158" t="s">
        <v>86</v>
      </c>
      <c r="O37" s="352">
        <v>0</v>
      </c>
      <c r="P37" s="364">
        <v>0</v>
      </c>
      <c r="Q37" s="22"/>
      <c r="S37" s="97"/>
      <c r="T37" s="37"/>
      <c r="U37" s="273"/>
      <c r="V37" s="273"/>
      <c r="W37" s="273"/>
      <c r="X37" s="273"/>
      <c r="Y37" s="273"/>
      <c r="Z37" s="278"/>
      <c r="AA37" s="49"/>
      <c r="AB37" s="49"/>
      <c r="AC37" s="49"/>
      <c r="AD37" s="49"/>
    </row>
    <row r="38" spans="1:30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5"/>
      <c r="L38" s="416"/>
      <c r="M38" s="159" t="s">
        <v>36</v>
      </c>
      <c r="N38" s="260" t="s">
        <v>88</v>
      </c>
      <c r="O38" s="337">
        <v>369</v>
      </c>
      <c r="P38" s="360">
        <f>O38+'3 бер'!O38</f>
        <v>1349</v>
      </c>
      <c r="Q38" s="22"/>
      <c r="S38" s="97"/>
      <c r="T38" s="37"/>
      <c r="U38" s="273"/>
      <c r="V38" s="273"/>
      <c r="W38" s="273"/>
      <c r="X38" s="273"/>
      <c r="Y38" s="273"/>
      <c r="Z38" s="278"/>
      <c r="AA38" s="49"/>
      <c r="AB38" s="49"/>
      <c r="AC38" s="49"/>
      <c r="AD38" s="49"/>
    </row>
    <row r="39" spans="1:30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1"/>
      <c r="L39" s="422"/>
      <c r="M39" s="155" t="s">
        <v>37</v>
      </c>
      <c r="N39" s="156" t="s">
        <v>86</v>
      </c>
      <c r="O39" s="340">
        <f>'3 бер'!N42</f>
        <v>18</v>
      </c>
      <c r="P39" s="341">
        <f>'1 січ'!O39</f>
        <v>24</v>
      </c>
      <c r="Q39" s="22"/>
      <c r="S39" s="97"/>
      <c r="T39" s="37"/>
      <c r="U39" s="273"/>
      <c r="V39" s="273"/>
      <c r="W39" s="273"/>
      <c r="X39" s="273"/>
      <c r="Y39" s="273"/>
      <c r="Z39" s="278"/>
      <c r="AA39" s="49"/>
      <c r="AB39" s="49"/>
      <c r="AC39" s="49"/>
      <c r="AD39" s="49"/>
    </row>
    <row r="40" spans="1:30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1"/>
      <c r="L40" s="422"/>
      <c r="M40" s="155" t="s">
        <v>38</v>
      </c>
      <c r="N40" s="156" t="s">
        <v>86</v>
      </c>
      <c r="O40" s="342">
        <v>24</v>
      </c>
      <c r="P40" s="360">
        <f>O40+'3 бер'!O40</f>
        <v>74</v>
      </c>
      <c r="Q40" s="22"/>
      <c r="S40" s="97"/>
      <c r="T40" s="37"/>
      <c r="U40" s="273"/>
      <c r="V40" s="273"/>
      <c r="W40" s="273"/>
      <c r="X40" s="273"/>
      <c r="Y40" s="273"/>
      <c r="Z40" s="278"/>
      <c r="AA40" s="49"/>
      <c r="AB40" s="49"/>
      <c r="AC40" s="49"/>
      <c r="AD40" s="49"/>
    </row>
    <row r="41" spans="1:30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1"/>
      <c r="L41" s="422"/>
      <c r="M41" s="155" t="s">
        <v>39</v>
      </c>
      <c r="N41" s="156" t="s">
        <v>86</v>
      </c>
      <c r="O41" s="348">
        <v>16</v>
      </c>
      <c r="P41" s="360">
        <f>O41+'3 бер'!O41</f>
        <v>72</v>
      </c>
      <c r="Q41" s="22"/>
      <c r="S41" s="97"/>
      <c r="T41" s="37"/>
      <c r="U41" s="273"/>
      <c r="V41" s="273"/>
      <c r="W41" s="273"/>
      <c r="X41" s="273"/>
      <c r="Y41" s="273"/>
      <c r="Z41" s="278"/>
      <c r="AA41" s="49"/>
      <c r="AB41" s="49"/>
      <c r="AC41" s="49"/>
      <c r="AD41" s="49"/>
    </row>
    <row r="42" spans="1:30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1"/>
      <c r="L42" s="432"/>
      <c r="M42" s="157" t="s">
        <v>100</v>
      </c>
      <c r="N42" s="158" t="s">
        <v>86</v>
      </c>
      <c r="O42" s="357">
        <f>O39+O40-O41</f>
        <v>26</v>
      </c>
      <c r="P42" s="351">
        <f>P39+P40-P41</f>
        <v>26</v>
      </c>
      <c r="Q42" s="22"/>
      <c r="S42" s="97"/>
      <c r="T42" s="37"/>
      <c r="U42" s="273"/>
      <c r="V42" s="273"/>
      <c r="W42" s="273"/>
      <c r="X42" s="273"/>
      <c r="Y42" s="273"/>
      <c r="Z42" s="278"/>
      <c r="AA42" s="49"/>
      <c r="AB42" s="49"/>
      <c r="AC42" s="49"/>
      <c r="AD42" s="49"/>
    </row>
    <row r="43" spans="1:30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4"/>
      <c r="L43" s="435"/>
      <c r="M43" s="159" t="s">
        <v>40</v>
      </c>
      <c r="N43" s="160" t="s">
        <v>86</v>
      </c>
      <c r="O43" s="354">
        <f>O36+O42</f>
        <v>-1813</v>
      </c>
      <c r="P43" s="355">
        <f>P36+P42</f>
        <v>-1813</v>
      </c>
      <c r="Q43" s="22"/>
      <c r="S43" s="97"/>
      <c r="T43" s="37"/>
      <c r="U43" s="273"/>
      <c r="V43" s="273"/>
      <c r="W43" s="273"/>
      <c r="X43" s="273"/>
      <c r="Y43" s="273"/>
      <c r="Z43" s="278"/>
      <c r="AA43" s="49"/>
      <c r="AB43" s="49"/>
      <c r="AC43" s="49"/>
      <c r="AD43" s="49"/>
    </row>
    <row r="44" spans="1:30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7"/>
      <c r="L44" s="438"/>
      <c r="M44" s="161" t="s">
        <v>41</v>
      </c>
      <c r="N44" s="162" t="s">
        <v>86</v>
      </c>
      <c r="O44" s="350">
        <v>0</v>
      </c>
      <c r="P44" s="363">
        <v>0</v>
      </c>
      <c r="Q44" s="22"/>
      <c r="S44" s="97"/>
      <c r="T44" s="37"/>
      <c r="U44" s="273"/>
      <c r="V44" s="273"/>
      <c r="W44" s="273"/>
      <c r="X44" s="273"/>
      <c r="Y44" s="273"/>
      <c r="Z44" s="278"/>
      <c r="AA44" s="49"/>
      <c r="AB44" s="49"/>
      <c r="AC44" s="49"/>
      <c r="AD44" s="49"/>
    </row>
    <row r="45" spans="1:84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6"/>
      <c r="P45" s="77"/>
      <c r="Q45" s="167"/>
      <c r="R45" s="62"/>
      <c r="S45" s="62"/>
      <c r="T45" s="62"/>
      <c r="U45" s="279"/>
      <c r="V45" s="279"/>
      <c r="W45" s="279"/>
      <c r="X45" s="279"/>
      <c r="Y45" s="279"/>
      <c r="Z45" s="280"/>
      <c r="AA45" s="60"/>
      <c r="AB45" s="60"/>
      <c r="AC45" s="60"/>
      <c r="AD45" s="6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286"/>
      <c r="CF45" s="286"/>
    </row>
    <row r="46" spans="1:84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5"/>
      <c r="O46" s="76"/>
      <c r="P46" s="77"/>
      <c r="Q46" s="59"/>
      <c r="R46" s="62"/>
      <c r="S46" s="62"/>
      <c r="T46" s="62"/>
      <c r="U46" s="279"/>
      <c r="V46" s="279"/>
      <c r="W46" s="279"/>
      <c r="X46" s="279"/>
      <c r="Y46" s="279"/>
      <c r="Z46" s="281"/>
      <c r="AA46" s="60"/>
      <c r="AB46" s="60"/>
      <c r="AC46" s="60"/>
      <c r="AD46" s="6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286"/>
      <c r="CF46" s="286"/>
    </row>
    <row r="47" spans="1:84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5"/>
      <c r="O47" s="76"/>
      <c r="P47" s="77"/>
      <c r="Q47" s="59"/>
      <c r="R47" s="62"/>
      <c r="S47" s="62"/>
      <c r="T47" s="62"/>
      <c r="U47" s="279"/>
      <c r="V47" s="279"/>
      <c r="W47" s="279"/>
      <c r="X47" s="279"/>
      <c r="Y47" s="279"/>
      <c r="Z47" s="281"/>
      <c r="AA47" s="60"/>
      <c r="AB47" s="60"/>
      <c r="AC47" s="60"/>
      <c r="AD47" s="6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286"/>
      <c r="CF47" s="286"/>
    </row>
    <row r="48" spans="1:84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5"/>
      <c r="O48" s="76"/>
      <c r="P48" s="77"/>
      <c r="Q48" s="59"/>
      <c r="R48" s="62"/>
      <c r="S48" s="62"/>
      <c r="T48" s="62"/>
      <c r="U48" s="279"/>
      <c r="V48" s="279"/>
      <c r="W48" s="279"/>
      <c r="X48" s="279"/>
      <c r="Y48" s="279"/>
      <c r="Z48" s="281"/>
      <c r="AA48" s="60"/>
      <c r="AB48" s="60"/>
      <c r="AC48" s="60"/>
      <c r="AD48" s="6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286"/>
      <c r="CF48" s="286"/>
    </row>
    <row r="49" spans="1:84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114"/>
      <c r="L49" s="439" t="s">
        <v>140</v>
      </c>
      <c r="M49" s="439"/>
      <c r="N49" s="439"/>
      <c r="O49" s="439"/>
      <c r="P49" s="167">
        <f>IF(ISBLANK(L49),"ЗАПОВНІТЬ прізвище","")</f>
      </c>
      <c r="Q49" s="59"/>
      <c r="R49" s="62"/>
      <c r="S49" s="62"/>
      <c r="T49" s="62"/>
      <c r="U49" s="279"/>
      <c r="V49" s="279"/>
      <c r="W49" s="279"/>
      <c r="X49" s="279"/>
      <c r="Y49" s="279"/>
      <c r="Z49" s="281"/>
      <c r="AA49" s="60"/>
      <c r="AB49" s="60"/>
      <c r="AC49" s="60"/>
      <c r="AD49" s="6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286"/>
      <c r="CF49" s="286"/>
    </row>
    <row r="50" spans="1:22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112"/>
      <c r="L50" s="441" t="s">
        <v>94</v>
      </c>
      <c r="M50" s="441"/>
      <c r="N50" s="441"/>
      <c r="O50" s="441"/>
      <c r="P50" s="63"/>
      <c r="Q50" s="42"/>
      <c r="R50" s="43"/>
      <c r="S50" s="40"/>
      <c r="T50" s="40"/>
      <c r="U50" s="275"/>
      <c r="V50" s="275"/>
    </row>
    <row r="51" spans="1:22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118"/>
      <c r="L51" s="439" t="s">
        <v>141</v>
      </c>
      <c r="M51" s="439"/>
      <c r="N51" s="439"/>
      <c r="O51" s="439"/>
      <c r="P51" s="208">
        <f>IF(ISBLANK(L51),"ЗАПОВНІТЬ прізвище","")</f>
      </c>
      <c r="Q51" s="44"/>
      <c r="R51" s="45"/>
      <c r="S51" s="40"/>
      <c r="T51" s="40"/>
      <c r="U51" s="275"/>
      <c r="V51" s="275"/>
    </row>
    <row r="52" spans="1:22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113"/>
      <c r="L52" s="441" t="s">
        <v>95</v>
      </c>
      <c r="M52" s="441"/>
      <c r="N52" s="441"/>
      <c r="O52" s="441"/>
      <c r="P52" s="58"/>
      <c r="Q52" s="44"/>
      <c r="R52" s="45"/>
      <c r="S52" s="40"/>
      <c r="T52" s="40"/>
      <c r="U52" s="275"/>
      <c r="V52" s="275"/>
    </row>
    <row r="53" spans="1:22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10"/>
      <c r="L53" s="450" t="s">
        <v>142</v>
      </c>
      <c r="M53" s="450"/>
      <c r="N53" s="450"/>
      <c r="O53" s="450"/>
      <c r="P53" s="167">
        <f>IF(ISBLANK(L53),"ЗАПОВНІТЬ прізвище","")</f>
      </c>
      <c r="Q53" s="42"/>
      <c r="R53" s="43"/>
      <c r="S53" s="40"/>
      <c r="T53" s="40"/>
      <c r="U53" s="275"/>
      <c r="V53" s="275"/>
    </row>
    <row r="54" spans="1:22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115"/>
      <c r="L54" s="441" t="s">
        <v>95</v>
      </c>
      <c r="M54" s="441"/>
      <c r="N54" s="441"/>
      <c r="O54" s="441"/>
      <c r="P54" s="204"/>
      <c r="Q54" s="44"/>
      <c r="R54" s="45"/>
      <c r="S54" s="46"/>
      <c r="T54" s="45"/>
      <c r="U54" s="283"/>
      <c r="V54" s="275"/>
    </row>
    <row r="55" spans="1:84" ht="54.75" customHeight="1">
      <c r="A55" s="17"/>
      <c r="B55" s="334" t="s">
        <v>98</v>
      </c>
      <c r="C55" s="290"/>
      <c r="D55" s="333"/>
      <c r="E55" s="454" t="s">
        <v>143</v>
      </c>
      <c r="F55" s="454"/>
      <c r="G55" s="454"/>
      <c r="H55" s="131" t="s">
        <v>51</v>
      </c>
      <c r="I55" s="292" t="s">
        <v>144</v>
      </c>
      <c r="K55" s="193" t="s">
        <v>97</v>
      </c>
      <c r="L55" s="455" t="s">
        <v>145</v>
      </c>
      <c r="M55" s="455"/>
      <c r="N55" s="455"/>
      <c r="O55" s="456" t="s">
        <v>146</v>
      </c>
      <c r="P55" s="456"/>
      <c r="Q55" s="136"/>
      <c r="R55" s="194"/>
      <c r="S55" s="44"/>
      <c r="T55" s="45"/>
      <c r="U55" s="284"/>
      <c r="V55" s="282"/>
      <c r="W55" s="283"/>
      <c r="X55" s="275"/>
      <c r="Z55" s="264"/>
      <c r="AA55" s="264"/>
      <c r="CE55" s="48"/>
      <c r="CF55" s="48"/>
    </row>
    <row r="56" spans="1:84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Q56" s="13"/>
      <c r="R56" s="195"/>
      <c r="S56" s="42"/>
      <c r="T56" s="43"/>
      <c r="U56" s="275"/>
      <c r="V56" s="275"/>
      <c r="W56" s="275"/>
      <c r="X56" s="275"/>
      <c r="Z56" s="264"/>
      <c r="AA56" s="264"/>
      <c r="CE56" s="48"/>
      <c r="CF56" s="48"/>
    </row>
    <row r="57" spans="1:22" ht="18.75" customHeight="1">
      <c r="A57" s="17"/>
      <c r="Q57" s="44"/>
      <c r="R57" s="45"/>
      <c r="S57" s="40"/>
      <c r="T57" s="40"/>
      <c r="U57" s="275"/>
      <c r="V57" s="275"/>
    </row>
    <row r="58" spans="1:17" ht="22.5">
      <c r="A58" s="17"/>
      <c r="Q58" s="23"/>
    </row>
    <row r="59" ht="22.5">
      <c r="A59" s="17"/>
    </row>
    <row r="60" ht="22.5">
      <c r="A60" s="17"/>
    </row>
    <row r="61" ht="22.5">
      <c r="C61" s="21"/>
    </row>
    <row r="63" spans="1:84" s="24" customFormat="1" ht="42.75" customHeight="1">
      <c r="A63" s="1"/>
      <c r="B63" s="8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7"/>
      <c r="N63" s="11"/>
      <c r="O63" s="11"/>
      <c r="P63" s="11"/>
      <c r="U63" s="264"/>
      <c r="V63" s="264"/>
      <c r="W63" s="264"/>
      <c r="X63" s="264"/>
      <c r="Y63" s="264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264"/>
      <c r="CF63" s="264"/>
    </row>
  </sheetData>
  <sheetProtection password="CF22" sheet="1" selectLockedCells="1"/>
  <mergeCells count="64"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C32:F32"/>
    <mergeCell ref="G32:L32"/>
    <mergeCell ref="C21:F21"/>
    <mergeCell ref="G21:L21"/>
    <mergeCell ref="G22:L22"/>
    <mergeCell ref="C23:L23"/>
    <mergeCell ref="C24:L24"/>
    <mergeCell ref="C25:L25"/>
    <mergeCell ref="C19:L19"/>
    <mergeCell ref="B12:F12"/>
    <mergeCell ref="G12:P12"/>
    <mergeCell ref="G13:H13"/>
    <mergeCell ref="G14:P14"/>
    <mergeCell ref="C20:L20"/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</mergeCells>
  <conditionalFormatting sqref="N4">
    <cfRule type="containsText" priority="31" dxfId="224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30" dxfId="220" operator="containsText" text="Заповніть">
      <formula>NOT(ISERROR(SEARCH("Заповніть",Q34)))</formula>
    </cfRule>
  </conditionalFormatting>
  <conditionalFormatting sqref="Q14">
    <cfRule type="containsText" priority="27" dxfId="22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6" dxfId="221" operator="equal" stopIfTrue="1">
      <formula>0</formula>
    </cfRule>
  </conditionalFormatting>
  <conditionalFormatting sqref="Q12">
    <cfRule type="containsText" priority="25" dxfId="22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7" dxfId="22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5" dxfId="220" operator="containsText" text="Заповніть">
      <formula>NOT(ISERROR(SEARCH("Заповніть",Q45)))</formula>
    </cfRule>
  </conditionalFormatting>
  <conditionalFormatting sqref="B50 B54">
    <cfRule type="containsText" priority="14" dxfId="220" operator="containsText" stopIfTrue="1" text="ЗАПОВНІТЬ">
      <formula>NOT(ISERROR(SEARCH("ЗАПОВНІТЬ",B50)))</formula>
    </cfRule>
  </conditionalFormatting>
  <conditionalFormatting sqref="O45:P48">
    <cfRule type="cellIs" priority="12" dxfId="221" operator="equal" stopIfTrue="1">
      <formula>0</formula>
    </cfRule>
  </conditionalFormatting>
  <conditionalFormatting sqref="L56">
    <cfRule type="containsText" priority="7" dxfId="220" operator="containsText" stopIfTrue="1" text="ЗАПОВНІТЬ ел.пошта">
      <formula>NOT(ISERROR(SEARCH("ЗАПОВНІТЬ ел.пошта",L56)))</formula>
    </cfRule>
  </conditionalFormatting>
  <conditionalFormatting sqref="O23:P24">
    <cfRule type="cellIs" priority="4" dxfId="221" operator="equal" stopIfTrue="1">
      <formula>0</formula>
    </cfRule>
  </conditionalFormatting>
  <conditionalFormatting sqref="O28:P29">
    <cfRule type="cellIs" priority="3" dxfId="221" operator="equal" stopIfTrue="1">
      <formula>0</formula>
    </cfRule>
  </conditionalFormatting>
  <conditionalFormatting sqref="P37">
    <cfRule type="cellIs" priority="2" dxfId="221" operator="equal" stopIfTrue="1">
      <formula>0</formula>
    </cfRule>
  </conditionalFormatting>
  <conditionalFormatting sqref="P44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1">
      <selection activeCell="O22" sqref="O22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2.50390625" style="11" customWidth="1"/>
    <col min="5" max="5" width="11.50390625" style="11" customWidth="1"/>
    <col min="6" max="6" width="11.00390625" style="11" customWidth="1"/>
    <col min="7" max="8" width="13.625" style="11" customWidth="1"/>
    <col min="9" max="9" width="26.50390625" style="11" customWidth="1"/>
    <col min="10" max="10" width="14.625" style="11" customWidth="1"/>
    <col min="11" max="11" width="24.50390625" style="11" customWidth="1"/>
    <col min="12" max="12" width="15.625" style="11" customWidth="1"/>
    <col min="13" max="13" width="11.00390625" style="67" customWidth="1"/>
    <col min="14" max="14" width="21.50390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625" style="24" customWidth="1"/>
    <col min="19" max="20" width="15.625" style="24" customWidth="1"/>
    <col min="21" max="25" width="11.50390625" style="264" customWidth="1"/>
    <col min="26" max="82" width="11.50390625" style="48" customWidth="1"/>
    <col min="83" max="84" width="11.50390625" style="264" customWidth="1"/>
    <col min="85" max="16384" width="15.625" style="1" customWidth="1"/>
  </cols>
  <sheetData>
    <row r="1" spans="1:84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52"/>
      <c r="L1" s="444" t="s">
        <v>129</v>
      </c>
      <c r="M1" s="444"/>
      <c r="N1" s="444"/>
      <c r="O1" s="444"/>
      <c r="P1" s="444"/>
      <c r="Q1" s="53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</row>
    <row r="2" spans="1:84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53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</row>
    <row r="3" spans="1:84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25"/>
      <c r="R3" s="26"/>
      <c r="S3" s="26"/>
      <c r="T3" s="26"/>
      <c r="U3" s="263"/>
      <c r="V3" s="263"/>
      <c r="W3" s="263"/>
      <c r="X3" s="263"/>
      <c r="Y3" s="263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263"/>
      <c r="CF3" s="263"/>
    </row>
    <row r="4" spans="1:17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122</v>
      </c>
      <c r="J4" s="262" t="str">
        <f>'1 січ'!$J$4</f>
        <v>2020</v>
      </c>
      <c r="K4" s="135" t="s">
        <v>50</v>
      </c>
      <c r="N4" s="167">
        <f>IF(ISBLANK(I4),"ЗАПОВНІТЬ місяць та рік","")</f>
      </c>
      <c r="O4" s="3"/>
      <c r="P4" s="3"/>
      <c r="Q4" s="23"/>
    </row>
    <row r="5" spans="1:17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69"/>
      <c r="L5" s="7"/>
      <c r="M5" s="65"/>
      <c r="N5" s="8"/>
      <c r="O5" s="14"/>
      <c r="P5" s="14"/>
      <c r="Q5" s="23"/>
    </row>
    <row r="6" spans="1:22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8"/>
      <c r="L6" s="126"/>
      <c r="M6" s="385" t="s">
        <v>90</v>
      </c>
      <c r="N6" s="385"/>
      <c r="O6" s="385"/>
      <c r="P6" s="385"/>
      <c r="Q6" s="23"/>
      <c r="R6" s="27"/>
      <c r="S6" s="27"/>
      <c r="T6" s="27"/>
      <c r="U6" s="266"/>
      <c r="V6" s="266"/>
    </row>
    <row r="7" spans="1:22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129"/>
      <c r="L7" s="89"/>
      <c r="M7" s="395" t="s">
        <v>130</v>
      </c>
      <c r="N7" s="395"/>
      <c r="O7" s="395"/>
      <c r="P7" s="395"/>
      <c r="Q7" s="23"/>
      <c r="R7" s="27"/>
      <c r="S7" s="27"/>
      <c r="T7" s="27"/>
      <c r="U7" s="266"/>
      <c r="V7" s="266"/>
    </row>
    <row r="8" spans="1:22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9"/>
      <c r="L8" s="121"/>
      <c r="M8" s="395"/>
      <c r="N8" s="395"/>
      <c r="O8" s="395"/>
      <c r="P8" s="395"/>
      <c r="Q8" s="23"/>
      <c r="R8" s="29"/>
      <c r="S8" s="29"/>
      <c r="T8" s="29"/>
      <c r="U8" s="268"/>
      <c r="V8" s="268"/>
    </row>
    <row r="9" spans="1:22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9"/>
      <c r="L9" s="121"/>
      <c r="M9" s="395"/>
      <c r="N9" s="395"/>
      <c r="O9" s="395"/>
      <c r="P9" s="395"/>
      <c r="Q9" s="23"/>
      <c r="U9" s="268"/>
      <c r="V9" s="268"/>
    </row>
    <row r="10" spans="1:22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2"/>
      <c r="M10" s="66"/>
      <c r="N10" s="2"/>
      <c r="O10" s="2"/>
      <c r="P10" s="2"/>
      <c r="Q10" s="31"/>
      <c r="R10" s="30"/>
      <c r="S10" s="30"/>
      <c r="T10" s="30"/>
      <c r="U10" s="268"/>
      <c r="V10" s="268"/>
    </row>
    <row r="11" spans="1:22" ht="22.5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0"/>
      <c r="P11" s="371"/>
      <c r="R11" s="30"/>
      <c r="S11" s="30"/>
      <c r="T11" s="30"/>
      <c r="U11" s="268"/>
      <c r="V11" s="268"/>
    </row>
    <row r="12" spans="2:30" ht="24.75">
      <c r="B12" s="374" t="s">
        <v>83</v>
      </c>
      <c r="C12" s="375"/>
      <c r="D12" s="375"/>
      <c r="E12" s="375"/>
      <c r="F12" s="375"/>
      <c r="G12" s="468" t="str">
        <f>'3 бер'!H12</f>
        <v>КП "Водоканал" Мелітопольської міської ради Запорізької області</v>
      </c>
      <c r="H12" s="468"/>
      <c r="I12" s="468"/>
      <c r="J12" s="468"/>
      <c r="K12" s="468"/>
      <c r="L12" s="468"/>
      <c r="M12" s="468"/>
      <c r="N12" s="468"/>
      <c r="O12" s="468"/>
      <c r="P12" s="469"/>
      <c r="Q12" s="167">
        <f>IF(ISBLANK(G12),"ЗАПОВНІТЬ назву","")</f>
      </c>
      <c r="R12" s="57"/>
      <c r="S12" s="57"/>
      <c r="T12" s="57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</row>
    <row r="13" spans="2:30" ht="27">
      <c r="B13" s="150" t="s">
        <v>84</v>
      </c>
      <c r="C13" s="127"/>
      <c r="D13" s="127"/>
      <c r="E13" s="127"/>
      <c r="F13" s="127"/>
      <c r="G13" s="470" t="str">
        <f>'4 кві'!G13</f>
        <v>код 03327090</v>
      </c>
      <c r="H13" s="470"/>
      <c r="I13" s="330"/>
      <c r="J13" s="330"/>
      <c r="K13" s="330"/>
      <c r="L13" s="330"/>
      <c r="M13" s="330"/>
      <c r="N13" s="330"/>
      <c r="O13" s="330"/>
      <c r="P13" s="331"/>
      <c r="Q13" s="199"/>
      <c r="R13" s="57"/>
      <c r="S13" s="57"/>
      <c r="T13" s="57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</row>
    <row r="14" spans="1:84" s="15" customFormat="1" ht="24.75">
      <c r="A14" s="17"/>
      <c r="B14" s="376" t="s">
        <v>82</v>
      </c>
      <c r="C14" s="377"/>
      <c r="D14" s="377"/>
      <c r="E14" s="377"/>
      <c r="F14" s="377"/>
      <c r="G14" s="366" t="str">
        <f>'3 бер'!H14</f>
        <v>72312 Запорізька область, м. Мелітополь, вул.Покровська, будинок 100</v>
      </c>
      <c r="H14" s="366"/>
      <c r="I14" s="366"/>
      <c r="J14" s="366"/>
      <c r="K14" s="366"/>
      <c r="L14" s="366"/>
      <c r="M14" s="366"/>
      <c r="N14" s="366"/>
      <c r="O14" s="366"/>
      <c r="P14" s="367"/>
      <c r="Q14" s="167">
        <f>IF(ISBLANK(G14),"ЗАПОВНІТЬ адресу","")</f>
      </c>
      <c r="R14" s="33"/>
      <c r="S14" s="32"/>
      <c r="T14" s="32"/>
      <c r="U14" s="268"/>
      <c r="V14" s="268"/>
      <c r="W14" s="264"/>
      <c r="X14" s="264"/>
      <c r="Y14" s="264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273"/>
      <c r="CF14" s="273"/>
    </row>
    <row r="15" spans="1:30" ht="39" customHeight="1" thickBot="1">
      <c r="A15" s="20"/>
      <c r="B15" s="151" t="s">
        <v>69</v>
      </c>
      <c r="C15" s="124"/>
      <c r="D15" s="124"/>
      <c r="E15" s="124"/>
      <c r="F15" s="124"/>
      <c r="G15" s="459" t="s">
        <v>70</v>
      </c>
      <c r="H15" s="459"/>
      <c r="I15" s="459"/>
      <c r="J15" s="459"/>
      <c r="K15" s="459"/>
      <c r="L15" s="459"/>
      <c r="M15" s="459"/>
      <c r="N15" s="459"/>
      <c r="O15" s="459"/>
      <c r="P15" s="460"/>
      <c r="Q15" s="200"/>
      <c r="R15" s="35"/>
      <c r="S15" s="35"/>
      <c r="T15" s="35"/>
      <c r="U15" s="272"/>
      <c r="V15" s="272"/>
      <c r="W15" s="273"/>
      <c r="X15" s="273"/>
      <c r="Y15" s="273"/>
      <c r="Z15" s="49"/>
      <c r="AA15" s="49"/>
      <c r="AB15" s="49"/>
      <c r="AC15" s="49"/>
      <c r="AD15" s="49"/>
    </row>
    <row r="16" spans="1:84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38"/>
      <c r="R16" s="39"/>
      <c r="S16" s="39"/>
      <c r="T16" s="39"/>
      <c r="U16" s="275"/>
      <c r="V16" s="275"/>
      <c r="W16" s="275"/>
      <c r="X16" s="275"/>
      <c r="Y16" s="275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275"/>
      <c r="CF16" s="275"/>
    </row>
    <row r="17" spans="2:84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2"/>
      <c r="M17" s="183"/>
      <c r="N17" s="184"/>
      <c r="O17" s="185"/>
      <c r="P17" s="185"/>
      <c r="Q17" s="71"/>
      <c r="R17" s="71"/>
      <c r="S17" s="71"/>
      <c r="T17" s="71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</row>
    <row r="18" spans="1:84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3"/>
      <c r="L18" s="404"/>
      <c r="M18" s="175" t="s">
        <v>25</v>
      </c>
      <c r="N18" s="175" t="s">
        <v>42</v>
      </c>
      <c r="O18" s="176" t="s">
        <v>8</v>
      </c>
      <c r="P18" s="177" t="s">
        <v>59</v>
      </c>
      <c r="Q18" s="99"/>
      <c r="R18" s="100"/>
      <c r="S18" s="100"/>
      <c r="T18" s="100"/>
      <c r="U18" s="101"/>
      <c r="V18" s="101"/>
      <c r="W18" s="101"/>
      <c r="X18" s="101"/>
      <c r="Y18" s="101"/>
      <c r="Z18" s="276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1:84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6"/>
      <c r="L19" s="407"/>
      <c r="M19" s="91" t="s">
        <v>2</v>
      </c>
      <c r="N19" s="91" t="s">
        <v>24</v>
      </c>
      <c r="O19" s="152">
        <v>1</v>
      </c>
      <c r="P19" s="153" t="s">
        <v>9</v>
      </c>
      <c r="Q19" s="93"/>
      <c r="R19" s="94"/>
      <c r="S19" s="94"/>
      <c r="T19" s="94"/>
      <c r="U19" s="95"/>
      <c r="V19" s="95"/>
      <c r="W19" s="95"/>
      <c r="X19" s="95"/>
      <c r="Y19" s="95"/>
      <c r="Z19" s="277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</row>
    <row r="20" spans="1:84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09"/>
      <c r="L20" s="410"/>
      <c r="M20" s="154" t="s">
        <v>26</v>
      </c>
      <c r="N20" s="78" t="s">
        <v>87</v>
      </c>
      <c r="O20" s="335">
        <f>O21+O22</f>
        <v>709</v>
      </c>
      <c r="P20" s="336">
        <f>P21+P22</f>
        <v>3370</v>
      </c>
      <c r="Q20" s="41"/>
      <c r="R20" s="37"/>
      <c r="S20" s="37"/>
      <c r="T20" s="37"/>
      <c r="U20" s="273"/>
      <c r="V20" s="273"/>
      <c r="W20" s="273"/>
      <c r="X20" s="273"/>
      <c r="Y20" s="273"/>
      <c r="Z20" s="27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273"/>
      <c r="CF20" s="273"/>
    </row>
    <row r="21" spans="1:84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0"/>
      <c r="L21" s="401"/>
      <c r="M21" s="155" t="s">
        <v>71</v>
      </c>
      <c r="N21" s="79" t="s">
        <v>87</v>
      </c>
      <c r="O21" s="337">
        <v>0</v>
      </c>
      <c r="P21" s="360">
        <f>O21+'4 кві'!P21</f>
        <v>0</v>
      </c>
      <c r="Q21" s="41"/>
      <c r="R21" s="37"/>
      <c r="S21" s="37"/>
      <c r="T21" s="37"/>
      <c r="U21" s="273"/>
      <c r="V21" s="273"/>
      <c r="W21" s="273"/>
      <c r="X21" s="273"/>
      <c r="Y21" s="273"/>
      <c r="Z21" s="27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273"/>
      <c r="CF21" s="273"/>
    </row>
    <row r="22" spans="1:84" s="15" customFormat="1" ht="30" customHeight="1">
      <c r="A22" s="98"/>
      <c r="B22" s="104" t="s">
        <v>18</v>
      </c>
      <c r="C22" s="85"/>
      <c r="D22" s="84"/>
      <c r="E22" s="84"/>
      <c r="F22" s="84"/>
      <c r="G22" s="400" t="s">
        <v>65</v>
      </c>
      <c r="H22" s="400"/>
      <c r="I22" s="400"/>
      <c r="J22" s="400"/>
      <c r="K22" s="400"/>
      <c r="L22" s="401"/>
      <c r="M22" s="155" t="s">
        <v>72</v>
      </c>
      <c r="N22" s="79" t="s">
        <v>87</v>
      </c>
      <c r="O22" s="337">
        <v>709</v>
      </c>
      <c r="P22" s="360">
        <f>O22+'4 кві'!P22</f>
        <v>3370</v>
      </c>
      <c r="Q22" s="41"/>
      <c r="R22" s="37"/>
      <c r="S22" s="37"/>
      <c r="T22" s="37"/>
      <c r="U22" s="273"/>
      <c r="V22" s="273"/>
      <c r="W22" s="273"/>
      <c r="X22" s="273"/>
      <c r="Y22" s="273"/>
      <c r="Z22" s="27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273"/>
      <c r="CF22" s="273"/>
    </row>
    <row r="23" spans="1:84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0"/>
      <c r="L23" s="401"/>
      <c r="M23" s="155" t="s">
        <v>27</v>
      </c>
      <c r="N23" s="156" t="s">
        <v>45</v>
      </c>
      <c r="O23" s="338">
        <v>1.1333</v>
      </c>
      <c r="P23" s="339">
        <v>1.2187</v>
      </c>
      <c r="Q23" s="41"/>
      <c r="R23" s="37"/>
      <c r="S23" s="37"/>
      <c r="T23" s="37"/>
      <c r="U23" s="273"/>
      <c r="V23" s="273"/>
      <c r="W23" s="273"/>
      <c r="X23" s="273"/>
      <c r="Y23" s="273"/>
      <c r="Z23" s="27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273"/>
      <c r="CF23" s="273"/>
    </row>
    <row r="24" spans="1:84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2"/>
      <c r="L24" s="413"/>
      <c r="M24" s="157" t="s">
        <v>28</v>
      </c>
      <c r="N24" s="158" t="s">
        <v>45</v>
      </c>
      <c r="O24" s="343">
        <v>1.30015</v>
      </c>
      <c r="P24" s="344">
        <v>1.30015</v>
      </c>
      <c r="Q24" s="41"/>
      <c r="R24" s="37"/>
      <c r="S24" s="37"/>
      <c r="T24" s="37"/>
      <c r="U24" s="273"/>
      <c r="V24" s="273"/>
      <c r="W24" s="273"/>
      <c r="X24" s="273"/>
      <c r="Y24" s="273"/>
      <c r="Z24" s="27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273"/>
      <c r="CF24" s="273"/>
    </row>
    <row r="25" spans="1:84" s="15" customFormat="1" ht="30" customHeight="1">
      <c r="A25" s="98"/>
      <c r="B25" s="104" t="s">
        <v>5</v>
      </c>
      <c r="C25" s="414" t="s">
        <v>102</v>
      </c>
      <c r="D25" s="415"/>
      <c r="E25" s="415"/>
      <c r="F25" s="415"/>
      <c r="G25" s="415"/>
      <c r="H25" s="415"/>
      <c r="I25" s="415"/>
      <c r="J25" s="415"/>
      <c r="K25" s="415"/>
      <c r="L25" s="416"/>
      <c r="M25" s="159" t="s">
        <v>29</v>
      </c>
      <c r="N25" s="358" t="s">
        <v>87</v>
      </c>
      <c r="O25" s="359">
        <f>O26+O27</f>
        <v>239</v>
      </c>
      <c r="P25" s="360">
        <f>P26+P27</f>
        <v>1386</v>
      </c>
      <c r="Q25" s="41"/>
      <c r="R25" s="37"/>
      <c r="S25" s="37"/>
      <c r="T25" s="37"/>
      <c r="U25" s="273"/>
      <c r="V25" s="273"/>
      <c r="W25" s="273"/>
      <c r="X25" s="273"/>
      <c r="Y25" s="273"/>
      <c r="Z25" s="27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273"/>
      <c r="CF25" s="273"/>
    </row>
    <row r="26" spans="1:84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0"/>
      <c r="L26" s="401"/>
      <c r="M26" s="155" t="s">
        <v>73</v>
      </c>
      <c r="N26" s="79" t="s">
        <v>87</v>
      </c>
      <c r="O26" s="342">
        <v>129</v>
      </c>
      <c r="P26" s="360">
        <f>O26+'4 кві'!P26</f>
        <v>727</v>
      </c>
      <c r="Q26" s="41"/>
      <c r="R26" s="37"/>
      <c r="S26" s="37"/>
      <c r="T26" s="37"/>
      <c r="U26" s="273"/>
      <c r="V26" s="273"/>
      <c r="W26" s="273"/>
      <c r="X26" s="273"/>
      <c r="Y26" s="273"/>
      <c r="Z26" s="27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273"/>
      <c r="CF26" s="273"/>
    </row>
    <row r="27" spans="1:84" s="15" customFormat="1" ht="30" customHeight="1">
      <c r="A27" s="98"/>
      <c r="B27" s="105" t="s">
        <v>54</v>
      </c>
      <c r="C27" s="85"/>
      <c r="D27" s="84"/>
      <c r="E27" s="84"/>
      <c r="F27" s="84"/>
      <c r="G27" s="400" t="s">
        <v>65</v>
      </c>
      <c r="H27" s="400"/>
      <c r="I27" s="400"/>
      <c r="J27" s="400"/>
      <c r="K27" s="400"/>
      <c r="L27" s="401"/>
      <c r="M27" s="155" t="s">
        <v>74</v>
      </c>
      <c r="N27" s="79" t="s">
        <v>87</v>
      </c>
      <c r="O27" s="342">
        <v>110</v>
      </c>
      <c r="P27" s="360">
        <f>O27+'4 кві'!P27</f>
        <v>659</v>
      </c>
      <c r="Q27" s="41"/>
      <c r="R27" s="37"/>
      <c r="S27" s="37"/>
      <c r="T27" s="37"/>
      <c r="U27" s="273"/>
      <c r="V27" s="273"/>
      <c r="W27" s="273"/>
      <c r="X27" s="273"/>
      <c r="Y27" s="273"/>
      <c r="Z27" s="27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273"/>
      <c r="CF27" s="273"/>
    </row>
    <row r="28" spans="1:84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0"/>
      <c r="L28" s="401"/>
      <c r="M28" s="155" t="s">
        <v>30</v>
      </c>
      <c r="N28" s="156" t="s">
        <v>45</v>
      </c>
      <c r="O28" s="338">
        <v>0.7491</v>
      </c>
      <c r="P28" s="339">
        <v>0.85535</v>
      </c>
      <c r="Q28" s="62"/>
      <c r="R28" s="62"/>
      <c r="S28" s="62"/>
      <c r="T28" s="62"/>
      <c r="U28" s="279"/>
      <c r="V28" s="279"/>
      <c r="W28" s="279"/>
      <c r="X28" s="279"/>
      <c r="Y28" s="279"/>
      <c r="Z28" s="28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279"/>
      <c r="CF28" s="279"/>
    </row>
    <row r="29" spans="1:84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2"/>
      <c r="L29" s="413"/>
      <c r="M29" s="157" t="s">
        <v>31</v>
      </c>
      <c r="N29" s="158" t="s">
        <v>45</v>
      </c>
      <c r="O29" s="343">
        <v>0.85773</v>
      </c>
      <c r="P29" s="344">
        <v>0.85773</v>
      </c>
      <c r="Q29" s="41"/>
      <c r="R29" s="37"/>
      <c r="S29" s="37"/>
      <c r="T29" s="37"/>
      <c r="U29" s="273"/>
      <c r="V29" s="273"/>
      <c r="W29" s="273"/>
      <c r="X29" s="273"/>
      <c r="Y29" s="273"/>
      <c r="Z29" s="27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273"/>
      <c r="CF29" s="273"/>
    </row>
    <row r="30" spans="1:84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8"/>
      <c r="L30" s="419"/>
      <c r="M30" s="159" t="s">
        <v>32</v>
      </c>
      <c r="N30" s="160" t="s">
        <v>86</v>
      </c>
      <c r="O30" s="359">
        <f>'4 кві'!O36</f>
        <v>-1839</v>
      </c>
      <c r="P30" s="360">
        <f>'1 січ'!O30</f>
        <v>-2146</v>
      </c>
      <c r="Q30" s="41"/>
      <c r="R30" s="37"/>
      <c r="S30" s="37"/>
      <c r="T30" s="37"/>
      <c r="U30" s="273"/>
      <c r="V30" s="273"/>
      <c r="W30" s="273"/>
      <c r="X30" s="273"/>
      <c r="Y30" s="273"/>
      <c r="Z30" s="27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273"/>
      <c r="CF30" s="273"/>
    </row>
    <row r="31" spans="1:84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1"/>
      <c r="L31" s="422"/>
      <c r="M31" s="155" t="s">
        <v>33</v>
      </c>
      <c r="N31" s="156" t="s">
        <v>86</v>
      </c>
      <c r="O31" s="345">
        <f>O32+O33</f>
        <v>1949</v>
      </c>
      <c r="P31" s="341">
        <f>P32+P33</f>
        <v>10093</v>
      </c>
      <c r="Q31" s="41"/>
      <c r="R31" s="37"/>
      <c r="S31" s="37"/>
      <c r="T31" s="37"/>
      <c r="U31" s="273"/>
      <c r="V31" s="273"/>
      <c r="W31" s="273"/>
      <c r="X31" s="273"/>
      <c r="Y31" s="273"/>
      <c r="Z31" s="27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273"/>
      <c r="CF31" s="273"/>
    </row>
    <row r="32" spans="1:84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0"/>
      <c r="L32" s="401"/>
      <c r="M32" s="155" t="s">
        <v>75</v>
      </c>
      <c r="N32" s="156" t="s">
        <v>86</v>
      </c>
      <c r="O32" s="346">
        <v>194</v>
      </c>
      <c r="P32" s="360">
        <f>O32+'4 кві'!P32</f>
        <v>1153</v>
      </c>
      <c r="Q32" s="62"/>
      <c r="R32" s="62"/>
      <c r="S32" s="62"/>
      <c r="T32" s="62"/>
      <c r="U32" s="279"/>
      <c r="V32" s="279"/>
      <c r="W32" s="279"/>
      <c r="X32" s="279"/>
      <c r="Y32" s="279"/>
      <c r="Z32" s="28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279"/>
      <c r="CF32" s="279"/>
    </row>
    <row r="33" spans="1:84" s="61" customFormat="1" ht="30" customHeight="1">
      <c r="A33" s="106"/>
      <c r="B33" s="105" t="s">
        <v>56</v>
      </c>
      <c r="C33" s="85"/>
      <c r="D33" s="84"/>
      <c r="E33" s="84"/>
      <c r="F33" s="84"/>
      <c r="G33" s="400" t="s">
        <v>65</v>
      </c>
      <c r="H33" s="400"/>
      <c r="I33" s="400"/>
      <c r="J33" s="400"/>
      <c r="K33" s="400"/>
      <c r="L33" s="401"/>
      <c r="M33" s="155" t="s">
        <v>76</v>
      </c>
      <c r="N33" s="156" t="s">
        <v>86</v>
      </c>
      <c r="O33" s="346">
        <v>1755</v>
      </c>
      <c r="P33" s="360">
        <f>O33+'4 кві'!P33</f>
        <v>8940</v>
      </c>
      <c r="Q33" s="62"/>
      <c r="R33" s="62"/>
      <c r="S33" s="62"/>
      <c r="T33" s="62"/>
      <c r="U33" s="279"/>
      <c r="V33" s="279"/>
      <c r="W33" s="279"/>
      <c r="X33" s="279"/>
      <c r="Y33" s="279"/>
      <c r="Z33" s="28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279"/>
      <c r="CF33" s="279"/>
    </row>
    <row r="34" spans="1:30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1"/>
      <c r="L34" s="422"/>
      <c r="M34" s="155" t="s">
        <v>34</v>
      </c>
      <c r="N34" s="156" t="s">
        <v>86</v>
      </c>
      <c r="O34" s="346">
        <v>2052</v>
      </c>
      <c r="P34" s="360">
        <f>O34+'4 кві'!P34</f>
        <v>9889</v>
      </c>
      <c r="Q34" s="167">
        <f>IF(OR(ISBLANK(O21:P24),ISBLANK(O26:P29),ISBLANK(O32:O35),ISBLANK(O44:P44),ISBLANK(O37:P38),ISBLANK(P26:P28),ISBLANK(O40:P41),ISBLANK(P32:P35)),"Заповніть ВСІ комірки","")</f>
      </c>
      <c r="R34" s="37"/>
      <c r="S34" s="37"/>
      <c r="T34" s="37"/>
      <c r="U34" s="273"/>
      <c r="V34" s="273"/>
      <c r="W34" s="273"/>
      <c r="X34" s="273"/>
      <c r="Y34" s="273"/>
      <c r="Z34" s="278"/>
      <c r="AA34" s="49"/>
      <c r="AB34" s="49"/>
      <c r="AC34" s="49"/>
      <c r="AD34" s="49"/>
    </row>
    <row r="35" spans="1:30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4"/>
      <c r="L35" s="425"/>
      <c r="M35" s="155" t="s">
        <v>77</v>
      </c>
      <c r="N35" s="156" t="s">
        <v>86</v>
      </c>
      <c r="O35" s="347">
        <v>0</v>
      </c>
      <c r="P35" s="360">
        <f>O35+'4 кві'!P35</f>
        <v>0</v>
      </c>
      <c r="Q35" s="22"/>
      <c r="S35" s="97"/>
      <c r="T35" s="37"/>
      <c r="U35" s="273"/>
      <c r="V35" s="273"/>
      <c r="W35" s="273"/>
      <c r="X35" s="273"/>
      <c r="Y35" s="273"/>
      <c r="Z35" s="278"/>
      <c r="AA35" s="49"/>
      <c r="AB35" s="49"/>
      <c r="AC35" s="49"/>
      <c r="AD35" s="49"/>
    </row>
    <row r="36" spans="1:30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1"/>
      <c r="L36" s="422"/>
      <c r="M36" s="155" t="s">
        <v>35</v>
      </c>
      <c r="N36" s="156" t="s">
        <v>86</v>
      </c>
      <c r="O36" s="345">
        <f>O30+O31-O34</f>
        <v>-1942</v>
      </c>
      <c r="P36" s="341">
        <f>P30+P31-P34</f>
        <v>-1942</v>
      </c>
      <c r="Q36" s="22"/>
      <c r="S36" s="97"/>
      <c r="T36" s="37"/>
      <c r="U36" s="273"/>
      <c r="V36" s="273"/>
      <c r="W36" s="273"/>
      <c r="X36" s="273"/>
      <c r="Y36" s="273"/>
      <c r="Z36" s="278"/>
      <c r="AA36" s="49"/>
      <c r="AB36" s="49"/>
      <c r="AC36" s="49"/>
      <c r="AD36" s="49"/>
    </row>
    <row r="37" spans="1:30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7"/>
      <c r="L37" s="428"/>
      <c r="M37" s="157" t="s">
        <v>78</v>
      </c>
      <c r="N37" s="158" t="s">
        <v>86</v>
      </c>
      <c r="O37" s="352">
        <v>0</v>
      </c>
      <c r="P37" s="364">
        <v>0</v>
      </c>
      <c r="Q37" s="22"/>
      <c r="S37" s="97"/>
      <c r="T37" s="37"/>
      <c r="U37" s="273"/>
      <c r="V37" s="273"/>
      <c r="W37" s="273"/>
      <c r="X37" s="273"/>
      <c r="Y37" s="273"/>
      <c r="Z37" s="278"/>
      <c r="AA37" s="49"/>
      <c r="AB37" s="49"/>
      <c r="AC37" s="49"/>
      <c r="AD37" s="49"/>
    </row>
    <row r="38" spans="1:30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5"/>
      <c r="L38" s="416"/>
      <c r="M38" s="159" t="s">
        <v>36</v>
      </c>
      <c r="N38" s="260" t="s">
        <v>88</v>
      </c>
      <c r="O38" s="337">
        <v>342</v>
      </c>
      <c r="P38" s="360">
        <f>O38+'4 кві'!P38</f>
        <v>1691</v>
      </c>
      <c r="Q38" s="22"/>
      <c r="S38" s="97"/>
      <c r="T38" s="37"/>
      <c r="U38" s="273"/>
      <c r="V38" s="273"/>
      <c r="W38" s="273"/>
      <c r="X38" s="273"/>
      <c r="Y38" s="273"/>
      <c r="Z38" s="278"/>
      <c r="AA38" s="49"/>
      <c r="AB38" s="49"/>
      <c r="AC38" s="49"/>
      <c r="AD38" s="49"/>
    </row>
    <row r="39" spans="1:30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1"/>
      <c r="L39" s="422"/>
      <c r="M39" s="155" t="s">
        <v>37</v>
      </c>
      <c r="N39" s="156" t="s">
        <v>86</v>
      </c>
      <c r="O39" s="340">
        <f>'4 кві'!O42</f>
        <v>26</v>
      </c>
      <c r="P39" s="341">
        <f>'1 січ'!O39</f>
        <v>24</v>
      </c>
      <c r="Q39" s="22"/>
      <c r="S39" s="97"/>
      <c r="T39" s="37"/>
      <c r="U39" s="273"/>
      <c r="V39" s="273"/>
      <c r="W39" s="273"/>
      <c r="X39" s="273"/>
      <c r="Y39" s="273"/>
      <c r="Z39" s="278"/>
      <c r="AA39" s="49"/>
      <c r="AB39" s="49"/>
      <c r="AC39" s="49"/>
      <c r="AD39" s="49"/>
    </row>
    <row r="40" spans="1:30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1"/>
      <c r="L40" s="422"/>
      <c r="M40" s="155" t="s">
        <v>38</v>
      </c>
      <c r="N40" s="156" t="s">
        <v>86</v>
      </c>
      <c r="O40" s="342">
        <v>16</v>
      </c>
      <c r="P40" s="360">
        <f>O40+'4 кві'!P40</f>
        <v>90</v>
      </c>
      <c r="Q40" s="22"/>
      <c r="S40" s="97"/>
      <c r="T40" s="37"/>
      <c r="U40" s="273"/>
      <c r="V40" s="273"/>
      <c r="W40" s="273"/>
      <c r="X40" s="273"/>
      <c r="Y40" s="273"/>
      <c r="Z40" s="278"/>
      <c r="AA40" s="49"/>
      <c r="AB40" s="49"/>
      <c r="AC40" s="49"/>
      <c r="AD40" s="49"/>
    </row>
    <row r="41" spans="1:30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1"/>
      <c r="L41" s="422"/>
      <c r="M41" s="155" t="s">
        <v>39</v>
      </c>
      <c r="N41" s="156" t="s">
        <v>86</v>
      </c>
      <c r="O41" s="348">
        <v>9</v>
      </c>
      <c r="P41" s="360">
        <f>O41+'4 кві'!P41</f>
        <v>81</v>
      </c>
      <c r="Q41" s="22"/>
      <c r="S41" s="97"/>
      <c r="T41" s="37"/>
      <c r="U41" s="273"/>
      <c r="V41" s="273"/>
      <c r="W41" s="273"/>
      <c r="X41" s="273"/>
      <c r="Y41" s="273"/>
      <c r="Z41" s="278"/>
      <c r="AA41" s="49"/>
      <c r="AB41" s="49"/>
      <c r="AC41" s="49"/>
      <c r="AD41" s="49"/>
    </row>
    <row r="42" spans="1:30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1"/>
      <c r="L42" s="432"/>
      <c r="M42" s="157" t="s">
        <v>100</v>
      </c>
      <c r="N42" s="158" t="s">
        <v>86</v>
      </c>
      <c r="O42" s="357">
        <f>O39+O40-O41</f>
        <v>33</v>
      </c>
      <c r="P42" s="351">
        <f>P39+P40-P41</f>
        <v>33</v>
      </c>
      <c r="Q42" s="22"/>
      <c r="S42" s="97"/>
      <c r="T42" s="37"/>
      <c r="U42" s="273"/>
      <c r="V42" s="273"/>
      <c r="W42" s="273"/>
      <c r="X42" s="273"/>
      <c r="Y42" s="273"/>
      <c r="Z42" s="278"/>
      <c r="AA42" s="49"/>
      <c r="AB42" s="49"/>
      <c r="AC42" s="49"/>
      <c r="AD42" s="49"/>
    </row>
    <row r="43" spans="1:30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4"/>
      <c r="L43" s="435"/>
      <c r="M43" s="159" t="s">
        <v>40</v>
      </c>
      <c r="N43" s="160" t="s">
        <v>86</v>
      </c>
      <c r="O43" s="354">
        <f>O36+O42</f>
        <v>-1909</v>
      </c>
      <c r="P43" s="355">
        <f>P36+P42</f>
        <v>-1909</v>
      </c>
      <c r="Q43" s="22"/>
      <c r="S43" s="97"/>
      <c r="T43" s="37"/>
      <c r="U43" s="273"/>
      <c r="V43" s="273"/>
      <c r="W43" s="273"/>
      <c r="X43" s="273"/>
      <c r="Y43" s="273"/>
      <c r="Z43" s="278"/>
      <c r="AA43" s="49"/>
      <c r="AB43" s="49"/>
      <c r="AC43" s="49"/>
      <c r="AD43" s="49"/>
    </row>
    <row r="44" spans="1:30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7"/>
      <c r="L44" s="438"/>
      <c r="M44" s="161" t="s">
        <v>41</v>
      </c>
      <c r="N44" s="162" t="s">
        <v>86</v>
      </c>
      <c r="O44" s="350">
        <v>0</v>
      </c>
      <c r="P44" s="363">
        <v>0</v>
      </c>
      <c r="Q44" s="22"/>
      <c r="S44" s="97"/>
      <c r="T44" s="37"/>
      <c r="U44" s="273"/>
      <c r="V44" s="273"/>
      <c r="W44" s="273"/>
      <c r="X44" s="273"/>
      <c r="Y44" s="273"/>
      <c r="Z44" s="278"/>
      <c r="AA44" s="49"/>
      <c r="AB44" s="49"/>
      <c r="AC44" s="49"/>
      <c r="AD44" s="49"/>
    </row>
    <row r="45" spans="1:84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6"/>
      <c r="P45" s="77"/>
      <c r="Q45" s="167"/>
      <c r="R45" s="62"/>
      <c r="S45" s="62"/>
      <c r="T45" s="62"/>
      <c r="U45" s="279"/>
      <c r="V45" s="279"/>
      <c r="W45" s="279"/>
      <c r="X45" s="279"/>
      <c r="Y45" s="279"/>
      <c r="Z45" s="280"/>
      <c r="AA45" s="60"/>
      <c r="AB45" s="60"/>
      <c r="AC45" s="60"/>
      <c r="AD45" s="6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286"/>
      <c r="CF45" s="286"/>
    </row>
    <row r="46" spans="1:84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5"/>
      <c r="O46" s="76"/>
      <c r="P46" s="77"/>
      <c r="Q46" s="59"/>
      <c r="R46" s="62"/>
      <c r="S46" s="62"/>
      <c r="T46" s="62"/>
      <c r="U46" s="279"/>
      <c r="V46" s="279"/>
      <c r="W46" s="279"/>
      <c r="X46" s="279"/>
      <c r="Y46" s="279"/>
      <c r="Z46" s="281"/>
      <c r="AA46" s="60"/>
      <c r="AB46" s="60"/>
      <c r="AC46" s="60"/>
      <c r="AD46" s="6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286"/>
      <c r="CF46" s="286"/>
    </row>
    <row r="47" spans="1:84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5"/>
      <c r="O47" s="76"/>
      <c r="P47" s="77"/>
      <c r="Q47" s="59"/>
      <c r="R47" s="62"/>
      <c r="S47" s="62"/>
      <c r="T47" s="62"/>
      <c r="U47" s="279"/>
      <c r="V47" s="279"/>
      <c r="W47" s="279"/>
      <c r="X47" s="279"/>
      <c r="Y47" s="279"/>
      <c r="Z47" s="281"/>
      <c r="AA47" s="60"/>
      <c r="AB47" s="60"/>
      <c r="AC47" s="60"/>
      <c r="AD47" s="6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286"/>
      <c r="CF47" s="286"/>
    </row>
    <row r="48" spans="1:84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5"/>
      <c r="O48" s="76"/>
      <c r="P48" s="77"/>
      <c r="Q48" s="59"/>
      <c r="R48" s="62"/>
      <c r="S48" s="62"/>
      <c r="T48" s="62"/>
      <c r="U48" s="279"/>
      <c r="V48" s="279"/>
      <c r="W48" s="279"/>
      <c r="X48" s="279"/>
      <c r="Y48" s="279"/>
      <c r="Z48" s="281"/>
      <c r="AA48" s="60"/>
      <c r="AB48" s="60"/>
      <c r="AC48" s="60"/>
      <c r="AD48" s="6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286"/>
      <c r="CF48" s="286"/>
    </row>
    <row r="49" spans="1:84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114"/>
      <c r="L49" s="439" t="s">
        <v>140</v>
      </c>
      <c r="M49" s="439"/>
      <c r="N49" s="439"/>
      <c r="O49" s="439"/>
      <c r="P49" s="167">
        <f>IF(ISBLANK(L49),"ЗАПОВНІТЬ прізвище","")</f>
      </c>
      <c r="Q49" s="59"/>
      <c r="R49" s="62"/>
      <c r="S49" s="62"/>
      <c r="T49" s="62"/>
      <c r="U49" s="279"/>
      <c r="V49" s="279"/>
      <c r="W49" s="279"/>
      <c r="X49" s="279"/>
      <c r="Y49" s="279"/>
      <c r="Z49" s="281"/>
      <c r="AA49" s="60"/>
      <c r="AB49" s="60"/>
      <c r="AC49" s="60"/>
      <c r="AD49" s="6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286"/>
      <c r="CF49" s="286"/>
    </row>
    <row r="50" spans="1:22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112"/>
      <c r="L50" s="441" t="s">
        <v>94</v>
      </c>
      <c r="M50" s="441"/>
      <c r="N50" s="441"/>
      <c r="O50" s="441"/>
      <c r="P50" s="63"/>
      <c r="Q50" s="42"/>
      <c r="R50" s="43"/>
      <c r="S50" s="40"/>
      <c r="T50" s="40"/>
      <c r="U50" s="275"/>
      <c r="V50" s="275"/>
    </row>
    <row r="51" spans="1:22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118"/>
      <c r="L51" s="439" t="s">
        <v>141</v>
      </c>
      <c r="M51" s="439"/>
      <c r="N51" s="439"/>
      <c r="O51" s="439"/>
      <c r="P51" s="208">
        <f>IF(ISBLANK(L51),"ЗАПОВНІТЬ прізвище","")</f>
      </c>
      <c r="Q51" s="44"/>
      <c r="R51" s="45"/>
      <c r="S51" s="40"/>
      <c r="T51" s="40"/>
      <c r="U51" s="275"/>
      <c r="V51" s="275"/>
    </row>
    <row r="52" spans="1:22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113"/>
      <c r="L52" s="441" t="s">
        <v>95</v>
      </c>
      <c r="M52" s="441"/>
      <c r="N52" s="441"/>
      <c r="O52" s="441"/>
      <c r="P52" s="58"/>
      <c r="Q52" s="44"/>
      <c r="R52" s="45"/>
      <c r="S52" s="40"/>
      <c r="T52" s="40"/>
      <c r="U52" s="275"/>
      <c r="V52" s="275"/>
    </row>
    <row r="53" spans="1:22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10"/>
      <c r="L53" s="450" t="s">
        <v>142</v>
      </c>
      <c r="M53" s="450"/>
      <c r="N53" s="450"/>
      <c r="O53" s="450"/>
      <c r="P53" s="167">
        <f>IF(ISBLANK(L53),"ЗАПОВНІТЬ прізвище","")</f>
      </c>
      <c r="Q53" s="42"/>
      <c r="R53" s="43"/>
      <c r="S53" s="40"/>
      <c r="T53" s="40"/>
      <c r="U53" s="275"/>
      <c r="V53" s="275"/>
    </row>
    <row r="54" spans="1:22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115"/>
      <c r="L54" s="441" t="s">
        <v>95</v>
      </c>
      <c r="M54" s="441"/>
      <c r="N54" s="441"/>
      <c r="O54" s="441"/>
      <c r="P54" s="204"/>
      <c r="Q54" s="44"/>
      <c r="R54" s="45"/>
      <c r="S54" s="46"/>
      <c r="T54" s="45"/>
      <c r="U54" s="283"/>
      <c r="V54" s="275"/>
    </row>
    <row r="55" spans="1:84" ht="54.75" customHeight="1">
      <c r="A55" s="17"/>
      <c r="B55" s="334" t="s">
        <v>98</v>
      </c>
      <c r="C55" s="290"/>
      <c r="D55" s="333"/>
      <c r="E55" s="454" t="s">
        <v>143</v>
      </c>
      <c r="F55" s="454"/>
      <c r="G55" s="454"/>
      <c r="H55" s="131" t="s">
        <v>51</v>
      </c>
      <c r="I55" s="292" t="s">
        <v>144</v>
      </c>
      <c r="K55" s="193" t="s">
        <v>97</v>
      </c>
      <c r="L55" s="455" t="s">
        <v>145</v>
      </c>
      <c r="M55" s="455"/>
      <c r="N55" s="455"/>
      <c r="O55" s="456" t="s">
        <v>146</v>
      </c>
      <c r="P55" s="456"/>
      <c r="Q55" s="136"/>
      <c r="R55" s="194"/>
      <c r="S55" s="44"/>
      <c r="T55" s="45"/>
      <c r="U55" s="284"/>
      <c r="V55" s="282"/>
      <c r="W55" s="283"/>
      <c r="X55" s="275"/>
      <c r="Z55" s="264"/>
      <c r="AA55" s="264"/>
      <c r="CE55" s="48"/>
      <c r="CF55" s="48"/>
    </row>
    <row r="56" spans="1:84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Q56" s="13"/>
      <c r="R56" s="195"/>
      <c r="S56" s="42"/>
      <c r="T56" s="43"/>
      <c r="U56" s="275"/>
      <c r="V56" s="275"/>
      <c r="W56" s="275"/>
      <c r="X56" s="275"/>
      <c r="Z56" s="264"/>
      <c r="AA56" s="264"/>
      <c r="CE56" s="48"/>
      <c r="CF56" s="48"/>
    </row>
    <row r="57" spans="1:22" ht="18.75" customHeight="1">
      <c r="A57" s="17"/>
      <c r="Q57" s="44"/>
      <c r="R57" s="45"/>
      <c r="S57" s="40"/>
      <c r="T57" s="40"/>
      <c r="U57" s="275"/>
      <c r="V57" s="275"/>
    </row>
    <row r="58" spans="1:17" ht="22.5">
      <c r="A58" s="17"/>
      <c r="Q58" s="23"/>
    </row>
    <row r="59" ht="22.5">
      <c r="A59" s="17"/>
    </row>
    <row r="60" ht="22.5">
      <c r="A60" s="17"/>
    </row>
    <row r="61" ht="22.5">
      <c r="C61" s="21"/>
    </row>
    <row r="63" spans="1:84" s="24" customFormat="1" ht="42.75" customHeight="1">
      <c r="A63" s="1"/>
      <c r="B63" s="8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7"/>
      <c r="N63" s="11"/>
      <c r="O63" s="11"/>
      <c r="P63" s="11"/>
      <c r="U63" s="264"/>
      <c r="V63" s="264"/>
      <c r="W63" s="264"/>
      <c r="X63" s="264"/>
      <c r="Y63" s="264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264"/>
      <c r="CF63" s="264"/>
    </row>
  </sheetData>
  <sheetProtection password="CF22" sheet="1" selectLockedCells="1"/>
  <mergeCells count="64"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C32:F32"/>
    <mergeCell ref="G32:L32"/>
    <mergeCell ref="C21:F21"/>
    <mergeCell ref="G21:L21"/>
    <mergeCell ref="G22:L22"/>
    <mergeCell ref="C23:L23"/>
    <mergeCell ref="C24:L24"/>
    <mergeCell ref="C25:L25"/>
    <mergeCell ref="C19:L19"/>
    <mergeCell ref="B12:F12"/>
    <mergeCell ref="G12:P12"/>
    <mergeCell ref="G13:H13"/>
    <mergeCell ref="G14:P14"/>
    <mergeCell ref="C20:L20"/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</mergeCells>
  <conditionalFormatting sqref="N4">
    <cfRule type="containsText" priority="32" dxfId="22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31" dxfId="220" operator="containsText" text="Заповніть">
      <formula>NOT(ISERROR(SEARCH("Заповніть",Q34)))</formula>
    </cfRule>
  </conditionalFormatting>
  <conditionalFormatting sqref="O20:P22 O25:P27 O30:P36 O38:P43 O37 O44">
    <cfRule type="cellIs" priority="27" dxfId="221" operator="equal" stopIfTrue="1">
      <formula>0</formula>
    </cfRule>
  </conditionalFormatting>
  <conditionalFormatting sqref="Q14">
    <cfRule type="containsText" priority="25" dxfId="220" operator="containsText" stopIfTrue="1" text="ЗАПОВНІТЬ адресу">
      <formula>NOT(ISERROR(SEARCH("ЗАПОВНІТЬ адресу",Q14)))</formula>
    </cfRule>
  </conditionalFormatting>
  <conditionalFormatting sqref="Q12">
    <cfRule type="containsText" priority="24" dxfId="22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22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220" operator="containsText" text="Заповніть">
      <formula>NOT(ISERROR(SEARCH("Заповніть",Q45)))</formula>
    </cfRule>
  </conditionalFormatting>
  <conditionalFormatting sqref="B50 B54">
    <cfRule type="containsText" priority="13" dxfId="220" operator="containsText" stopIfTrue="1" text="ЗАПОВНІТЬ">
      <formula>NOT(ISERROR(SEARCH("ЗАПОВНІТЬ",B50)))</formula>
    </cfRule>
  </conditionalFormatting>
  <conditionalFormatting sqref="O45:P48">
    <cfRule type="cellIs" priority="11" dxfId="221" operator="equal" stopIfTrue="1">
      <formula>0</formula>
    </cfRule>
  </conditionalFormatting>
  <conditionalFormatting sqref="L56">
    <cfRule type="containsText" priority="6" dxfId="220" operator="containsText" stopIfTrue="1" text="ЗАПОВНІТЬ">
      <formula>NOT(ISERROR(SEARCH("ЗАПОВНІТЬ",L56)))</formula>
    </cfRule>
  </conditionalFormatting>
  <conditionalFormatting sqref="O23:P24">
    <cfRule type="cellIs" priority="4" dxfId="221" operator="equal" stopIfTrue="1">
      <formula>0</formula>
    </cfRule>
  </conditionalFormatting>
  <conditionalFormatting sqref="O28:P29">
    <cfRule type="cellIs" priority="3" dxfId="221" operator="equal" stopIfTrue="1">
      <formula>0</formula>
    </cfRule>
  </conditionalFormatting>
  <conditionalFormatting sqref="P37">
    <cfRule type="cellIs" priority="2" dxfId="221" operator="equal" stopIfTrue="1">
      <formula>0</formula>
    </cfRule>
  </conditionalFormatting>
  <conditionalFormatting sqref="P44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  <ignoredErrors>
    <ignoredError sqref="O30:P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3"/>
  <sheetViews>
    <sheetView showGridLines="0" zoomScale="60" zoomScaleNormal="60" zoomScalePageLayoutView="39" workbookViewId="0" topLeftCell="A37">
      <selection activeCell="L53" sqref="L53:O53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2.50390625" style="11" customWidth="1"/>
    <col min="5" max="5" width="11.50390625" style="11" customWidth="1"/>
    <col min="6" max="6" width="11.00390625" style="11" customWidth="1"/>
    <col min="7" max="8" width="13.625" style="11" customWidth="1"/>
    <col min="9" max="9" width="26.50390625" style="11" customWidth="1"/>
    <col min="10" max="10" width="14.625" style="11" customWidth="1"/>
    <col min="11" max="11" width="24.50390625" style="11" customWidth="1"/>
    <col min="12" max="12" width="15.625" style="11" customWidth="1"/>
    <col min="13" max="13" width="11.00390625" style="67" customWidth="1"/>
    <col min="14" max="14" width="21.50390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625" style="24" customWidth="1"/>
    <col min="19" max="21" width="15.625" style="24" customWidth="1"/>
    <col min="22" max="25" width="12.50390625" style="264" customWidth="1"/>
    <col min="26" max="82" width="12.50390625" style="48" customWidth="1"/>
    <col min="83" max="106" width="12.50390625" style="264" customWidth="1"/>
    <col min="107" max="16384" width="15.625" style="1" customWidth="1"/>
  </cols>
  <sheetData>
    <row r="1" spans="1:106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52"/>
      <c r="L1" s="444" t="s">
        <v>129</v>
      </c>
      <c r="M1" s="444"/>
      <c r="N1" s="444"/>
      <c r="O1" s="444"/>
      <c r="P1" s="444"/>
      <c r="Q1" s="53"/>
      <c r="R1" s="54"/>
      <c r="S1" s="54"/>
      <c r="T1" s="54"/>
      <c r="U1" s="54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</row>
    <row r="2" spans="1:106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53"/>
      <c r="R2" s="54"/>
      <c r="S2" s="54"/>
      <c r="T2" s="54"/>
      <c r="U2" s="5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</row>
    <row r="3" spans="1:106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25"/>
      <c r="R3" s="26"/>
      <c r="S3" s="26"/>
      <c r="T3" s="26"/>
      <c r="U3" s="26"/>
      <c r="V3" s="263"/>
      <c r="W3" s="263"/>
      <c r="X3" s="263"/>
      <c r="Y3" s="263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</row>
    <row r="4" spans="1:17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121</v>
      </c>
      <c r="J4" s="262" t="str">
        <f>'1 січ'!$J$4</f>
        <v>2020</v>
      </c>
      <c r="K4" s="135" t="s">
        <v>50</v>
      </c>
      <c r="N4" s="167">
        <f>IF(ISBLANK(I4),"ЗАПОВНІТЬ місяць та рік","")</f>
      </c>
      <c r="O4" s="3"/>
      <c r="P4" s="3"/>
      <c r="Q4" s="23"/>
    </row>
    <row r="5" spans="1:17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69"/>
      <c r="L5" s="7"/>
      <c r="M5" s="65"/>
      <c r="N5" s="8"/>
      <c r="O5" s="14"/>
      <c r="P5" s="14"/>
      <c r="Q5" s="23"/>
    </row>
    <row r="6" spans="1:22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8"/>
      <c r="L6" s="126"/>
      <c r="M6" s="385" t="s">
        <v>90</v>
      </c>
      <c r="N6" s="385"/>
      <c r="O6" s="385"/>
      <c r="P6" s="385"/>
      <c r="Q6" s="23"/>
      <c r="R6" s="27"/>
      <c r="S6" s="27"/>
      <c r="T6" s="27"/>
      <c r="U6" s="28"/>
      <c r="V6" s="266"/>
    </row>
    <row r="7" spans="1:22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129"/>
      <c r="L7" s="89"/>
      <c r="M7" s="395" t="s">
        <v>130</v>
      </c>
      <c r="N7" s="395"/>
      <c r="O7" s="395"/>
      <c r="P7" s="395"/>
      <c r="Q7" s="23"/>
      <c r="R7" s="27"/>
      <c r="S7" s="27"/>
      <c r="T7" s="27"/>
      <c r="U7" s="28"/>
      <c r="V7" s="266"/>
    </row>
    <row r="8" spans="1:22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9"/>
      <c r="L8" s="121"/>
      <c r="M8" s="395"/>
      <c r="N8" s="395"/>
      <c r="O8" s="395"/>
      <c r="P8" s="395"/>
      <c r="Q8" s="23"/>
      <c r="R8" s="29"/>
      <c r="S8" s="29"/>
      <c r="T8" s="29"/>
      <c r="U8" s="30"/>
      <c r="V8" s="268"/>
    </row>
    <row r="9" spans="1:22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9"/>
      <c r="L9" s="121"/>
      <c r="M9" s="395"/>
      <c r="N9" s="395"/>
      <c r="O9" s="395"/>
      <c r="P9" s="395"/>
      <c r="Q9" s="23"/>
      <c r="U9" s="30"/>
      <c r="V9" s="268"/>
    </row>
    <row r="10" spans="1:22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2"/>
      <c r="M10" s="66"/>
      <c r="N10" s="2"/>
      <c r="O10" s="2"/>
      <c r="P10" s="2"/>
      <c r="Q10" s="31"/>
      <c r="R10" s="30"/>
      <c r="S10" s="30"/>
      <c r="T10" s="30"/>
      <c r="U10" s="30"/>
      <c r="V10" s="268"/>
    </row>
    <row r="11" spans="1:22" ht="22.5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0"/>
      <c r="P11" s="371"/>
      <c r="Q11" s="201"/>
      <c r="R11" s="30"/>
      <c r="S11" s="30"/>
      <c r="T11" s="30"/>
      <c r="U11" s="30"/>
      <c r="V11" s="268"/>
    </row>
    <row r="12" spans="2:30" ht="24.75">
      <c r="B12" s="374" t="s">
        <v>83</v>
      </c>
      <c r="C12" s="375"/>
      <c r="D12" s="375"/>
      <c r="E12" s="375"/>
      <c r="F12" s="375"/>
      <c r="G12" s="468" t="str">
        <f>'3 бер'!H12</f>
        <v>КП "Водоканал" Мелітопольської міської ради Запорізької області</v>
      </c>
      <c r="H12" s="468"/>
      <c r="I12" s="468"/>
      <c r="J12" s="468"/>
      <c r="K12" s="468"/>
      <c r="L12" s="468"/>
      <c r="M12" s="468"/>
      <c r="N12" s="468"/>
      <c r="O12" s="468"/>
      <c r="P12" s="469"/>
      <c r="Q12" s="167">
        <f>IF(ISBLANK(G12),"ЗАПОВНІТЬ назву","")</f>
      </c>
      <c r="R12" s="57"/>
      <c r="S12" s="57"/>
      <c r="T12" s="57"/>
      <c r="U12" s="57"/>
      <c r="V12" s="269"/>
      <c r="W12" s="269"/>
      <c r="X12" s="269"/>
      <c r="Y12" s="269"/>
      <c r="Z12" s="269"/>
      <c r="AA12" s="269"/>
      <c r="AB12" s="269"/>
      <c r="AC12" s="269"/>
      <c r="AD12" s="269"/>
    </row>
    <row r="13" spans="2:30" ht="27">
      <c r="B13" s="150" t="s">
        <v>84</v>
      </c>
      <c r="C13" s="127"/>
      <c r="D13" s="127"/>
      <c r="E13" s="127"/>
      <c r="F13" s="127"/>
      <c r="G13" s="470" t="str">
        <f>'5 тра'!G13</f>
        <v>код 03327090</v>
      </c>
      <c r="H13" s="470"/>
      <c r="I13" s="330"/>
      <c r="J13" s="330"/>
      <c r="K13" s="330"/>
      <c r="L13" s="330"/>
      <c r="M13" s="330"/>
      <c r="N13" s="330"/>
      <c r="O13" s="330"/>
      <c r="P13" s="331"/>
      <c r="Q13" s="199"/>
      <c r="R13" s="57"/>
      <c r="S13" s="57"/>
      <c r="T13" s="57"/>
      <c r="U13" s="57"/>
      <c r="V13" s="269"/>
      <c r="W13" s="269"/>
      <c r="X13" s="269"/>
      <c r="Y13" s="269"/>
      <c r="Z13" s="269"/>
      <c r="AA13" s="269"/>
      <c r="AB13" s="269"/>
      <c r="AC13" s="269"/>
      <c r="AD13" s="269"/>
    </row>
    <row r="14" spans="1:106" s="15" customFormat="1" ht="24.75">
      <c r="A14" s="17"/>
      <c r="B14" s="376" t="s">
        <v>82</v>
      </c>
      <c r="C14" s="377"/>
      <c r="D14" s="377"/>
      <c r="E14" s="377"/>
      <c r="F14" s="377"/>
      <c r="G14" s="366" t="str">
        <f>'3 бер'!H14</f>
        <v>72312 Запорізька область, м. Мелітополь, вул.Покровська, будинок 100</v>
      </c>
      <c r="H14" s="366"/>
      <c r="I14" s="366"/>
      <c r="J14" s="366"/>
      <c r="K14" s="366"/>
      <c r="L14" s="366"/>
      <c r="M14" s="366"/>
      <c r="N14" s="366"/>
      <c r="O14" s="366"/>
      <c r="P14" s="367"/>
      <c r="Q14" s="167">
        <f>IF(ISBLANK(G14),"ЗАПОВНІТЬ адресу","")</f>
      </c>
      <c r="R14" s="33"/>
      <c r="S14" s="32"/>
      <c r="T14" s="32"/>
      <c r="U14" s="30"/>
      <c r="V14" s="268"/>
      <c r="W14" s="264"/>
      <c r="X14" s="264"/>
      <c r="Y14" s="264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</row>
    <row r="15" spans="1:30" ht="39" customHeight="1" thickBot="1">
      <c r="A15" s="20"/>
      <c r="B15" s="151" t="s">
        <v>69</v>
      </c>
      <c r="C15" s="124"/>
      <c r="D15" s="124"/>
      <c r="E15" s="124"/>
      <c r="F15" s="124"/>
      <c r="G15" s="459" t="s">
        <v>70</v>
      </c>
      <c r="H15" s="459"/>
      <c r="I15" s="459"/>
      <c r="J15" s="459"/>
      <c r="K15" s="459"/>
      <c r="L15" s="459"/>
      <c r="M15" s="459"/>
      <c r="N15" s="459"/>
      <c r="O15" s="459"/>
      <c r="P15" s="460"/>
      <c r="Q15" s="200"/>
      <c r="R15" s="35"/>
      <c r="S15" s="35"/>
      <c r="T15" s="35"/>
      <c r="U15" s="36"/>
      <c r="V15" s="272"/>
      <c r="W15" s="273"/>
      <c r="X15" s="273"/>
      <c r="Y15" s="273"/>
      <c r="Z15" s="49"/>
      <c r="AA15" s="49"/>
      <c r="AB15" s="49"/>
      <c r="AC15" s="49"/>
      <c r="AD15" s="49"/>
    </row>
    <row r="16" spans="1:106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38"/>
      <c r="R16" s="39"/>
      <c r="S16" s="39"/>
      <c r="T16" s="39"/>
      <c r="U16" s="40"/>
      <c r="V16" s="275"/>
      <c r="W16" s="275"/>
      <c r="X16" s="275"/>
      <c r="Y16" s="275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</row>
    <row r="17" spans="2:106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2"/>
      <c r="M17" s="183"/>
      <c r="N17" s="184"/>
      <c r="O17" s="185"/>
      <c r="P17" s="185"/>
      <c r="Q17" s="71"/>
      <c r="R17" s="71"/>
      <c r="S17" s="71"/>
      <c r="T17" s="71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</row>
    <row r="18" spans="1:106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3"/>
      <c r="L18" s="404"/>
      <c r="M18" s="175" t="s">
        <v>25</v>
      </c>
      <c r="N18" s="175" t="s">
        <v>42</v>
      </c>
      <c r="O18" s="176" t="s">
        <v>8</v>
      </c>
      <c r="P18" s="177" t="s">
        <v>59</v>
      </c>
      <c r="Q18" s="99"/>
      <c r="R18" s="100"/>
      <c r="S18" s="100"/>
      <c r="T18" s="100"/>
      <c r="U18" s="100"/>
      <c r="V18" s="101"/>
      <c r="W18" s="101"/>
      <c r="X18" s="101"/>
      <c r="Y18" s="101"/>
      <c r="Z18" s="276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</row>
    <row r="19" spans="1:106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6"/>
      <c r="L19" s="407"/>
      <c r="M19" s="91" t="s">
        <v>2</v>
      </c>
      <c r="N19" s="91" t="s">
        <v>24</v>
      </c>
      <c r="O19" s="152">
        <v>1</v>
      </c>
      <c r="P19" s="153" t="s">
        <v>9</v>
      </c>
      <c r="Q19" s="93"/>
      <c r="R19" s="94"/>
      <c r="S19" s="94"/>
      <c r="T19" s="94"/>
      <c r="U19" s="94"/>
      <c r="V19" s="95"/>
      <c r="W19" s="95"/>
      <c r="X19" s="95"/>
      <c r="Y19" s="95"/>
      <c r="Z19" s="277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09"/>
      <c r="L20" s="410"/>
      <c r="M20" s="154" t="s">
        <v>26</v>
      </c>
      <c r="N20" s="78" t="s">
        <v>87</v>
      </c>
      <c r="O20" s="335">
        <f>O21+O22</f>
        <v>758</v>
      </c>
      <c r="P20" s="336">
        <f>P21+P22</f>
        <v>4128</v>
      </c>
      <c r="Q20" s="41"/>
      <c r="R20" s="37"/>
      <c r="S20" s="37"/>
      <c r="T20" s="37"/>
      <c r="U20" s="37"/>
      <c r="V20" s="273"/>
      <c r="W20" s="273"/>
      <c r="X20" s="273"/>
      <c r="Y20" s="273"/>
      <c r="Z20" s="27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</row>
    <row r="21" spans="1:106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0"/>
      <c r="L21" s="401"/>
      <c r="M21" s="155" t="s">
        <v>71</v>
      </c>
      <c r="N21" s="79" t="s">
        <v>87</v>
      </c>
      <c r="O21" s="337">
        <v>0</v>
      </c>
      <c r="P21" s="360">
        <f>O21+'5 тра'!P21</f>
        <v>0</v>
      </c>
      <c r="Q21" s="41"/>
      <c r="R21" s="37"/>
      <c r="S21" s="37"/>
      <c r="T21" s="37"/>
      <c r="U21" s="37"/>
      <c r="V21" s="273"/>
      <c r="W21" s="273"/>
      <c r="X21" s="273"/>
      <c r="Y21" s="273"/>
      <c r="Z21" s="27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</row>
    <row r="22" spans="1:106" s="15" customFormat="1" ht="30" customHeight="1">
      <c r="A22" s="98"/>
      <c r="B22" s="104" t="s">
        <v>18</v>
      </c>
      <c r="C22" s="85"/>
      <c r="D22" s="84"/>
      <c r="E22" s="84"/>
      <c r="F22" s="84"/>
      <c r="G22" s="400" t="s">
        <v>65</v>
      </c>
      <c r="H22" s="400"/>
      <c r="I22" s="400"/>
      <c r="J22" s="400"/>
      <c r="K22" s="400"/>
      <c r="L22" s="401"/>
      <c r="M22" s="155" t="s">
        <v>72</v>
      </c>
      <c r="N22" s="79" t="s">
        <v>87</v>
      </c>
      <c r="O22" s="337">
        <v>758</v>
      </c>
      <c r="P22" s="360">
        <f>O22+'5 тра'!P22</f>
        <v>4128</v>
      </c>
      <c r="Q22" s="41"/>
      <c r="R22" s="37"/>
      <c r="S22" s="37"/>
      <c r="T22" s="37"/>
      <c r="U22" s="37"/>
      <c r="V22" s="273"/>
      <c r="W22" s="273"/>
      <c r="X22" s="273"/>
      <c r="Y22" s="273"/>
      <c r="Z22" s="27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</row>
    <row r="23" spans="1:106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0"/>
      <c r="L23" s="401"/>
      <c r="M23" s="155" t="s">
        <v>27</v>
      </c>
      <c r="N23" s="156" t="s">
        <v>45</v>
      </c>
      <c r="O23" s="338">
        <v>1.1374</v>
      </c>
      <c r="P23" s="339">
        <v>1.20292</v>
      </c>
      <c r="Q23" s="41"/>
      <c r="R23" s="37"/>
      <c r="S23" s="37"/>
      <c r="T23" s="37"/>
      <c r="U23" s="37"/>
      <c r="V23" s="273"/>
      <c r="W23" s="273"/>
      <c r="X23" s="273"/>
      <c r="Y23" s="273"/>
      <c r="Z23" s="27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</row>
    <row r="24" spans="1:106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2"/>
      <c r="L24" s="413"/>
      <c r="M24" s="157" t="s">
        <v>28</v>
      </c>
      <c r="N24" s="158" t="s">
        <v>45</v>
      </c>
      <c r="O24" s="343">
        <v>1.30015</v>
      </c>
      <c r="P24" s="344">
        <v>1.30015</v>
      </c>
      <c r="Q24" s="41"/>
      <c r="R24" s="37"/>
      <c r="S24" s="37"/>
      <c r="T24" s="37"/>
      <c r="U24" s="37"/>
      <c r="V24" s="273"/>
      <c r="W24" s="273"/>
      <c r="X24" s="273"/>
      <c r="Y24" s="273"/>
      <c r="Z24" s="27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</row>
    <row r="25" spans="1:106" s="15" customFormat="1" ht="30" customHeight="1">
      <c r="A25" s="98"/>
      <c r="B25" s="104" t="s">
        <v>5</v>
      </c>
      <c r="C25" s="414" t="s">
        <v>102</v>
      </c>
      <c r="D25" s="415"/>
      <c r="E25" s="415"/>
      <c r="F25" s="415"/>
      <c r="G25" s="415"/>
      <c r="H25" s="415"/>
      <c r="I25" s="415"/>
      <c r="J25" s="415"/>
      <c r="K25" s="415"/>
      <c r="L25" s="416"/>
      <c r="M25" s="159" t="s">
        <v>29</v>
      </c>
      <c r="N25" s="358" t="s">
        <v>87</v>
      </c>
      <c r="O25" s="359">
        <f>O26+O27</f>
        <v>238</v>
      </c>
      <c r="P25" s="360">
        <f>P26+P27</f>
        <v>1624</v>
      </c>
      <c r="Q25" s="41"/>
      <c r="R25" s="37"/>
      <c r="S25" s="37"/>
      <c r="T25" s="37"/>
      <c r="U25" s="37"/>
      <c r="V25" s="273"/>
      <c r="W25" s="273"/>
      <c r="X25" s="273"/>
      <c r="Y25" s="273"/>
      <c r="Z25" s="27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</row>
    <row r="26" spans="1:106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0"/>
      <c r="L26" s="401"/>
      <c r="M26" s="155" t="s">
        <v>73</v>
      </c>
      <c r="N26" s="79" t="s">
        <v>87</v>
      </c>
      <c r="O26" s="342">
        <v>130</v>
      </c>
      <c r="P26" s="360">
        <f>O26+'5 тра'!P26</f>
        <v>857</v>
      </c>
      <c r="Q26" s="41"/>
      <c r="R26" s="37"/>
      <c r="S26" s="37"/>
      <c r="T26" s="37"/>
      <c r="U26" s="37"/>
      <c r="V26" s="273"/>
      <c r="W26" s="273"/>
      <c r="X26" s="273"/>
      <c r="Y26" s="273"/>
      <c r="Z26" s="27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</row>
    <row r="27" spans="1:106" s="15" customFormat="1" ht="30" customHeight="1">
      <c r="A27" s="98"/>
      <c r="B27" s="105" t="s">
        <v>54</v>
      </c>
      <c r="C27" s="85"/>
      <c r="D27" s="84"/>
      <c r="E27" s="84"/>
      <c r="F27" s="84"/>
      <c r="G27" s="400" t="s">
        <v>65</v>
      </c>
      <c r="H27" s="400"/>
      <c r="I27" s="400"/>
      <c r="J27" s="400"/>
      <c r="K27" s="400"/>
      <c r="L27" s="401"/>
      <c r="M27" s="155" t="s">
        <v>74</v>
      </c>
      <c r="N27" s="79" t="s">
        <v>87</v>
      </c>
      <c r="O27" s="342">
        <v>108</v>
      </c>
      <c r="P27" s="360">
        <f>O27+'5 тра'!P27</f>
        <v>767</v>
      </c>
      <c r="Q27" s="41"/>
      <c r="R27" s="37"/>
      <c r="S27" s="37"/>
      <c r="T27" s="37"/>
      <c r="U27" s="37"/>
      <c r="V27" s="273"/>
      <c r="W27" s="273"/>
      <c r="X27" s="273"/>
      <c r="Y27" s="273"/>
      <c r="Z27" s="27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</row>
    <row r="28" spans="1:106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0"/>
      <c r="L28" s="401"/>
      <c r="M28" s="155" t="s">
        <v>30</v>
      </c>
      <c r="N28" s="156" t="s">
        <v>45</v>
      </c>
      <c r="O28" s="338">
        <v>0.7478</v>
      </c>
      <c r="P28" s="339">
        <v>0.83767</v>
      </c>
      <c r="Q28" s="62"/>
      <c r="R28" s="62"/>
      <c r="S28" s="62"/>
      <c r="T28" s="62"/>
      <c r="U28" s="62"/>
      <c r="V28" s="279"/>
      <c r="W28" s="279"/>
      <c r="X28" s="279"/>
      <c r="Y28" s="279"/>
      <c r="Z28" s="28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</row>
    <row r="29" spans="1:106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2"/>
      <c r="L29" s="413"/>
      <c r="M29" s="157" t="s">
        <v>31</v>
      </c>
      <c r="N29" s="158" t="s">
        <v>45</v>
      </c>
      <c r="O29" s="343">
        <v>0.85773</v>
      </c>
      <c r="P29" s="344">
        <v>0.85773</v>
      </c>
      <c r="Q29" s="41"/>
      <c r="R29" s="37"/>
      <c r="S29" s="37"/>
      <c r="T29" s="37"/>
      <c r="U29" s="37"/>
      <c r="V29" s="273"/>
      <c r="W29" s="273"/>
      <c r="X29" s="273"/>
      <c r="Y29" s="273"/>
      <c r="Z29" s="27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</row>
    <row r="30" spans="1:106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8"/>
      <c r="L30" s="419"/>
      <c r="M30" s="159" t="s">
        <v>32</v>
      </c>
      <c r="N30" s="160" t="s">
        <v>86</v>
      </c>
      <c r="O30" s="359">
        <f>'5 тра'!O36</f>
        <v>-1942</v>
      </c>
      <c r="P30" s="360">
        <f>'1 січ'!O30</f>
        <v>-2146</v>
      </c>
      <c r="Q30" s="41"/>
      <c r="R30" s="37"/>
      <c r="S30" s="37"/>
      <c r="T30" s="37"/>
      <c r="U30" s="37"/>
      <c r="V30" s="273"/>
      <c r="W30" s="273"/>
      <c r="X30" s="273"/>
      <c r="Y30" s="273"/>
      <c r="Z30" s="27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</row>
    <row r="31" spans="1:106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1"/>
      <c r="L31" s="422"/>
      <c r="M31" s="155" t="s">
        <v>33</v>
      </c>
      <c r="N31" s="156" t="s">
        <v>86</v>
      </c>
      <c r="O31" s="345">
        <f>O32+O33</f>
        <v>2049</v>
      </c>
      <c r="P31" s="341">
        <f>P32+P33</f>
        <v>12142</v>
      </c>
      <c r="Q31" s="41"/>
      <c r="R31" s="37"/>
      <c r="S31" s="37"/>
      <c r="T31" s="37"/>
      <c r="U31" s="37"/>
      <c r="V31" s="273"/>
      <c r="W31" s="273"/>
      <c r="X31" s="273"/>
      <c r="Y31" s="273"/>
      <c r="Z31" s="27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</row>
    <row r="32" spans="1:106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0"/>
      <c r="L32" s="401"/>
      <c r="M32" s="155" t="s">
        <v>75</v>
      </c>
      <c r="N32" s="156" t="s">
        <v>86</v>
      </c>
      <c r="O32" s="346">
        <v>196</v>
      </c>
      <c r="P32" s="360">
        <f>O32+'5 тра'!P32</f>
        <v>1349</v>
      </c>
      <c r="Q32" s="62"/>
      <c r="R32" s="62"/>
      <c r="S32" s="62"/>
      <c r="T32" s="62"/>
      <c r="U32" s="62"/>
      <c r="V32" s="279"/>
      <c r="W32" s="279"/>
      <c r="X32" s="279"/>
      <c r="Y32" s="279"/>
      <c r="Z32" s="28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</row>
    <row r="33" spans="1:106" s="61" customFormat="1" ht="30" customHeight="1">
      <c r="A33" s="106"/>
      <c r="B33" s="105" t="s">
        <v>56</v>
      </c>
      <c r="C33" s="85"/>
      <c r="D33" s="84"/>
      <c r="E33" s="84"/>
      <c r="F33" s="84"/>
      <c r="G33" s="400" t="s">
        <v>65</v>
      </c>
      <c r="H33" s="400"/>
      <c r="I33" s="400"/>
      <c r="J33" s="400"/>
      <c r="K33" s="400"/>
      <c r="L33" s="401"/>
      <c r="M33" s="155" t="s">
        <v>76</v>
      </c>
      <c r="N33" s="156" t="s">
        <v>86</v>
      </c>
      <c r="O33" s="346">
        <v>1853</v>
      </c>
      <c r="P33" s="360">
        <f>O33+'5 тра'!P33</f>
        <v>10793</v>
      </c>
      <c r="Q33" s="62"/>
      <c r="R33" s="62"/>
      <c r="S33" s="62"/>
      <c r="T33" s="62"/>
      <c r="U33" s="62"/>
      <c r="V33" s="279"/>
      <c r="W33" s="279"/>
      <c r="X33" s="279"/>
      <c r="Y33" s="279"/>
      <c r="Z33" s="28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</row>
    <row r="34" spans="1:30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1"/>
      <c r="L34" s="422"/>
      <c r="M34" s="155" t="s">
        <v>34</v>
      </c>
      <c r="N34" s="156" t="s">
        <v>86</v>
      </c>
      <c r="O34" s="346">
        <v>2065</v>
      </c>
      <c r="P34" s="360">
        <f>O34+'5 тра'!P34</f>
        <v>11954</v>
      </c>
      <c r="Q34" s="167">
        <f>IF(OR(ISBLANK(O21:P24),ISBLANK(O26:P29),ISBLANK(O32:O35),ISBLANK(O44:P44),ISBLANK(O37:P38),ISBLANK(P26:P28),ISBLANK(O40:P41),ISBLANK(P32:P35)),"Заповніть ВСІ комірки","")</f>
      </c>
      <c r="R34" s="37"/>
      <c r="S34" s="37"/>
      <c r="T34" s="37"/>
      <c r="U34" s="37"/>
      <c r="V34" s="273"/>
      <c r="W34" s="273"/>
      <c r="X34" s="273"/>
      <c r="Y34" s="273"/>
      <c r="Z34" s="278"/>
      <c r="AA34" s="49"/>
      <c r="AB34" s="49"/>
      <c r="AC34" s="49"/>
      <c r="AD34" s="49"/>
    </row>
    <row r="35" spans="1:30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4"/>
      <c r="L35" s="425"/>
      <c r="M35" s="155" t="s">
        <v>77</v>
      </c>
      <c r="N35" s="156" t="s">
        <v>86</v>
      </c>
      <c r="O35" s="347">
        <v>0</v>
      </c>
      <c r="P35" s="360">
        <f>O35+'5 тра'!P35</f>
        <v>0</v>
      </c>
      <c r="Q35" s="22"/>
      <c r="S35" s="97"/>
      <c r="T35" s="37"/>
      <c r="U35" s="37"/>
      <c r="V35" s="273"/>
      <c r="W35" s="273"/>
      <c r="X35" s="273"/>
      <c r="Y35" s="273"/>
      <c r="Z35" s="278"/>
      <c r="AA35" s="49"/>
      <c r="AB35" s="49"/>
      <c r="AC35" s="49"/>
      <c r="AD35" s="49"/>
    </row>
    <row r="36" spans="1:30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1"/>
      <c r="L36" s="422"/>
      <c r="M36" s="155" t="s">
        <v>35</v>
      </c>
      <c r="N36" s="156" t="s">
        <v>86</v>
      </c>
      <c r="O36" s="345">
        <f>O30+O31-O34</f>
        <v>-1958</v>
      </c>
      <c r="P36" s="341">
        <f>P30+P31-P34</f>
        <v>-1958</v>
      </c>
      <c r="Q36" s="22"/>
      <c r="S36" s="97"/>
      <c r="T36" s="37"/>
      <c r="U36" s="37"/>
      <c r="V36" s="273"/>
      <c r="W36" s="273"/>
      <c r="X36" s="273"/>
      <c r="Y36" s="273"/>
      <c r="Z36" s="278"/>
      <c r="AA36" s="49"/>
      <c r="AB36" s="49"/>
      <c r="AC36" s="49"/>
      <c r="AD36" s="49"/>
    </row>
    <row r="37" spans="1:30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7"/>
      <c r="L37" s="428"/>
      <c r="M37" s="157" t="s">
        <v>78</v>
      </c>
      <c r="N37" s="158" t="s">
        <v>86</v>
      </c>
      <c r="O37" s="352">
        <v>0</v>
      </c>
      <c r="P37" s="364">
        <v>0</v>
      </c>
      <c r="Q37" s="22"/>
      <c r="S37" s="97"/>
      <c r="T37" s="37"/>
      <c r="U37" s="37"/>
      <c r="V37" s="273"/>
      <c r="W37" s="273"/>
      <c r="X37" s="273"/>
      <c r="Y37" s="273"/>
      <c r="Z37" s="278"/>
      <c r="AA37" s="49"/>
      <c r="AB37" s="49"/>
      <c r="AC37" s="49"/>
      <c r="AD37" s="49"/>
    </row>
    <row r="38" spans="1:30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5"/>
      <c r="L38" s="416"/>
      <c r="M38" s="159" t="s">
        <v>36</v>
      </c>
      <c r="N38" s="260" t="s">
        <v>88</v>
      </c>
      <c r="O38" s="337">
        <v>460</v>
      </c>
      <c r="P38" s="360">
        <f>O38+'5 тра'!P38</f>
        <v>2151</v>
      </c>
      <c r="Q38" s="22"/>
      <c r="S38" s="97"/>
      <c r="T38" s="37"/>
      <c r="U38" s="37"/>
      <c r="V38" s="273"/>
      <c r="W38" s="273"/>
      <c r="X38" s="273"/>
      <c r="Y38" s="273"/>
      <c r="Z38" s="278"/>
      <c r="AA38" s="49"/>
      <c r="AB38" s="49"/>
      <c r="AC38" s="49"/>
      <c r="AD38" s="49"/>
    </row>
    <row r="39" spans="1:30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1"/>
      <c r="L39" s="422"/>
      <c r="M39" s="155" t="s">
        <v>37</v>
      </c>
      <c r="N39" s="156" t="s">
        <v>86</v>
      </c>
      <c r="O39" s="340">
        <f>'5 тра'!O42</f>
        <v>33</v>
      </c>
      <c r="P39" s="341">
        <f>'1 січ'!O39</f>
        <v>24</v>
      </c>
      <c r="Q39" s="22"/>
      <c r="S39" s="97"/>
      <c r="T39" s="37"/>
      <c r="U39" s="37"/>
      <c r="V39" s="273"/>
      <c r="W39" s="273"/>
      <c r="X39" s="273"/>
      <c r="Y39" s="273"/>
      <c r="Z39" s="278"/>
      <c r="AA39" s="49"/>
      <c r="AB39" s="49"/>
      <c r="AC39" s="49"/>
      <c r="AD39" s="49"/>
    </row>
    <row r="40" spans="1:30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1"/>
      <c r="L40" s="422"/>
      <c r="M40" s="155" t="s">
        <v>38</v>
      </c>
      <c r="N40" s="156" t="s">
        <v>86</v>
      </c>
      <c r="O40" s="342">
        <v>46</v>
      </c>
      <c r="P40" s="360">
        <f>O40+'5 тра'!P40</f>
        <v>136</v>
      </c>
      <c r="Q40" s="22"/>
      <c r="S40" s="97"/>
      <c r="T40" s="37"/>
      <c r="U40" s="37"/>
      <c r="V40" s="273"/>
      <c r="W40" s="273"/>
      <c r="X40" s="273"/>
      <c r="Y40" s="273"/>
      <c r="Z40" s="278"/>
      <c r="AA40" s="49"/>
      <c r="AB40" s="49"/>
      <c r="AC40" s="49"/>
      <c r="AD40" s="49"/>
    </row>
    <row r="41" spans="1:30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1"/>
      <c r="L41" s="422"/>
      <c r="M41" s="155" t="s">
        <v>39</v>
      </c>
      <c r="N41" s="156" t="s">
        <v>86</v>
      </c>
      <c r="O41" s="348">
        <v>31</v>
      </c>
      <c r="P41" s="360">
        <f>O41+'5 тра'!P41</f>
        <v>112</v>
      </c>
      <c r="Q41" s="22"/>
      <c r="S41" s="97"/>
      <c r="T41" s="37"/>
      <c r="U41" s="37"/>
      <c r="V41" s="273"/>
      <c r="W41" s="273"/>
      <c r="X41" s="273"/>
      <c r="Y41" s="273"/>
      <c r="Z41" s="278"/>
      <c r="AA41" s="49"/>
      <c r="AB41" s="49"/>
      <c r="AC41" s="49"/>
      <c r="AD41" s="49"/>
    </row>
    <row r="42" spans="1:30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1"/>
      <c r="L42" s="432"/>
      <c r="M42" s="157" t="s">
        <v>100</v>
      </c>
      <c r="N42" s="158" t="s">
        <v>86</v>
      </c>
      <c r="O42" s="357">
        <f>O39+O40-O41</f>
        <v>48</v>
      </c>
      <c r="P42" s="351">
        <f>P39+P40-P41</f>
        <v>48</v>
      </c>
      <c r="Q42" s="22"/>
      <c r="S42" s="97"/>
      <c r="T42" s="37"/>
      <c r="U42" s="37"/>
      <c r="V42" s="273"/>
      <c r="W42" s="273"/>
      <c r="X42" s="273"/>
      <c r="Y42" s="273"/>
      <c r="Z42" s="278"/>
      <c r="AA42" s="49"/>
      <c r="AB42" s="49"/>
      <c r="AC42" s="49"/>
      <c r="AD42" s="49"/>
    </row>
    <row r="43" spans="1:30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4"/>
      <c r="L43" s="435"/>
      <c r="M43" s="159" t="s">
        <v>40</v>
      </c>
      <c r="N43" s="160" t="s">
        <v>86</v>
      </c>
      <c r="O43" s="354">
        <f>O36+O42</f>
        <v>-1910</v>
      </c>
      <c r="P43" s="355">
        <f>P36+P42</f>
        <v>-1910</v>
      </c>
      <c r="Q43" s="22"/>
      <c r="S43" s="97"/>
      <c r="T43" s="37"/>
      <c r="U43" s="37"/>
      <c r="V43" s="273"/>
      <c r="W43" s="273"/>
      <c r="X43" s="273"/>
      <c r="Y43" s="273"/>
      <c r="Z43" s="278"/>
      <c r="AA43" s="49"/>
      <c r="AB43" s="49"/>
      <c r="AC43" s="49"/>
      <c r="AD43" s="49"/>
    </row>
    <row r="44" spans="1:30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7"/>
      <c r="L44" s="438"/>
      <c r="M44" s="161" t="s">
        <v>41</v>
      </c>
      <c r="N44" s="162" t="s">
        <v>86</v>
      </c>
      <c r="O44" s="350">
        <v>0</v>
      </c>
      <c r="P44" s="363">
        <v>0</v>
      </c>
      <c r="Q44" s="22"/>
      <c r="S44" s="97"/>
      <c r="T44" s="37"/>
      <c r="U44" s="37"/>
      <c r="V44" s="273"/>
      <c r="W44" s="273"/>
      <c r="X44" s="273"/>
      <c r="Y44" s="273"/>
      <c r="Z44" s="278"/>
      <c r="AA44" s="49"/>
      <c r="AB44" s="49"/>
      <c r="AC44" s="49"/>
      <c r="AD44" s="49"/>
    </row>
    <row r="45" spans="1:106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6"/>
      <c r="P45" s="77"/>
      <c r="Q45" s="167"/>
      <c r="R45" s="62"/>
      <c r="S45" s="62"/>
      <c r="T45" s="62"/>
      <c r="U45" s="62"/>
      <c r="V45" s="279"/>
      <c r="W45" s="279"/>
      <c r="X45" s="279"/>
      <c r="Y45" s="279"/>
      <c r="Z45" s="280"/>
      <c r="AA45" s="60"/>
      <c r="AB45" s="60"/>
      <c r="AC45" s="60"/>
      <c r="AD45" s="6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</row>
    <row r="46" spans="1:106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5"/>
      <c r="O46" s="76"/>
      <c r="P46" s="77"/>
      <c r="Q46" s="59"/>
      <c r="R46" s="62"/>
      <c r="S46" s="62"/>
      <c r="T46" s="62"/>
      <c r="U46" s="62"/>
      <c r="V46" s="279"/>
      <c r="W46" s="279"/>
      <c r="X46" s="279"/>
      <c r="Y46" s="279"/>
      <c r="Z46" s="281"/>
      <c r="AA46" s="60"/>
      <c r="AB46" s="60"/>
      <c r="AC46" s="60"/>
      <c r="AD46" s="6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</row>
    <row r="47" spans="1:106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5"/>
      <c r="O47" s="76"/>
      <c r="P47" s="77"/>
      <c r="Q47" s="59"/>
      <c r="R47" s="62"/>
      <c r="S47" s="62"/>
      <c r="T47" s="62"/>
      <c r="U47" s="62"/>
      <c r="V47" s="279"/>
      <c r="W47" s="279"/>
      <c r="X47" s="279"/>
      <c r="Y47" s="279"/>
      <c r="Z47" s="281"/>
      <c r="AA47" s="60"/>
      <c r="AB47" s="60"/>
      <c r="AC47" s="60"/>
      <c r="AD47" s="6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</row>
    <row r="48" spans="1:106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5"/>
      <c r="O48" s="76"/>
      <c r="P48" s="77"/>
      <c r="Q48" s="59"/>
      <c r="R48" s="62"/>
      <c r="S48" s="62"/>
      <c r="T48" s="62"/>
      <c r="U48" s="62"/>
      <c r="V48" s="279"/>
      <c r="W48" s="279"/>
      <c r="X48" s="279"/>
      <c r="Y48" s="279"/>
      <c r="Z48" s="281"/>
      <c r="AA48" s="60"/>
      <c r="AB48" s="60"/>
      <c r="AC48" s="60"/>
      <c r="AD48" s="6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</row>
    <row r="49" spans="1:106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114"/>
      <c r="L49" s="439" t="s">
        <v>140</v>
      </c>
      <c r="M49" s="439"/>
      <c r="N49" s="439"/>
      <c r="O49" s="439"/>
      <c r="P49" s="167">
        <f>IF(ISBLANK(L49),"ЗАПОВНІТЬ прізвище","")</f>
      </c>
      <c r="Q49" s="59"/>
      <c r="R49" s="62"/>
      <c r="S49" s="62"/>
      <c r="T49" s="62"/>
      <c r="U49" s="62"/>
      <c r="V49" s="279"/>
      <c r="W49" s="279"/>
      <c r="X49" s="279"/>
      <c r="Y49" s="279"/>
      <c r="Z49" s="281"/>
      <c r="AA49" s="60"/>
      <c r="AB49" s="60"/>
      <c r="AC49" s="60"/>
      <c r="AD49" s="6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</row>
    <row r="50" spans="1:22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112"/>
      <c r="L50" s="441" t="s">
        <v>94</v>
      </c>
      <c r="M50" s="441"/>
      <c r="N50" s="441"/>
      <c r="O50" s="441"/>
      <c r="P50" s="63"/>
      <c r="Q50" s="42"/>
      <c r="R50" s="43"/>
      <c r="S50" s="40"/>
      <c r="T50" s="40"/>
      <c r="U50" s="40"/>
      <c r="V50" s="275"/>
    </row>
    <row r="51" spans="1:22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118"/>
      <c r="L51" s="439" t="s">
        <v>141</v>
      </c>
      <c r="M51" s="439"/>
      <c r="N51" s="439"/>
      <c r="O51" s="439"/>
      <c r="P51" s="208">
        <f>IF(ISBLANK(L51),"ЗАПОВНІТЬ прізвище","")</f>
      </c>
      <c r="Q51" s="44"/>
      <c r="R51" s="45"/>
      <c r="S51" s="40"/>
      <c r="T51" s="40"/>
      <c r="U51" s="40"/>
      <c r="V51" s="275"/>
    </row>
    <row r="52" spans="1:22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113"/>
      <c r="L52" s="441" t="s">
        <v>95</v>
      </c>
      <c r="M52" s="441"/>
      <c r="N52" s="441"/>
      <c r="O52" s="441"/>
      <c r="P52" s="58"/>
      <c r="Q52" s="44"/>
      <c r="R52" s="45"/>
      <c r="S52" s="40"/>
      <c r="T52" s="40"/>
      <c r="U52" s="40"/>
      <c r="V52" s="275"/>
    </row>
    <row r="53" spans="1:22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10"/>
      <c r="L53" s="450" t="s">
        <v>142</v>
      </c>
      <c r="M53" s="450"/>
      <c r="N53" s="450"/>
      <c r="O53" s="450"/>
      <c r="P53" s="167">
        <f>IF(ISBLANK(L53),"ЗАПОВНІТЬ прізвище","")</f>
      </c>
      <c r="Q53" s="42"/>
      <c r="R53" s="43"/>
      <c r="S53" s="40"/>
      <c r="T53" s="40"/>
      <c r="U53" s="40"/>
      <c r="V53" s="275"/>
    </row>
    <row r="54" spans="1:22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115"/>
      <c r="L54" s="441" t="s">
        <v>95</v>
      </c>
      <c r="M54" s="441"/>
      <c r="N54" s="441"/>
      <c r="O54" s="441"/>
      <c r="P54" s="204"/>
      <c r="Q54" s="44"/>
      <c r="R54" s="45"/>
      <c r="S54" s="46"/>
      <c r="T54" s="45"/>
      <c r="U54" s="47"/>
      <c r="V54" s="275"/>
    </row>
    <row r="55" spans="1:106" ht="54.75" customHeight="1">
      <c r="A55" s="17"/>
      <c r="B55" s="334" t="s">
        <v>98</v>
      </c>
      <c r="C55" s="290"/>
      <c r="D55" s="333"/>
      <c r="E55" s="454" t="s">
        <v>143</v>
      </c>
      <c r="F55" s="454"/>
      <c r="G55" s="454"/>
      <c r="H55" s="131" t="s">
        <v>51</v>
      </c>
      <c r="I55" s="292" t="s">
        <v>144</v>
      </c>
      <c r="K55" s="193" t="s">
        <v>97</v>
      </c>
      <c r="L55" s="455" t="s">
        <v>145</v>
      </c>
      <c r="M55" s="455"/>
      <c r="N55" s="455"/>
      <c r="O55" s="456" t="s">
        <v>146</v>
      </c>
      <c r="P55" s="456"/>
      <c r="Q55" s="136"/>
      <c r="R55" s="194"/>
      <c r="S55" s="44"/>
      <c r="T55" s="45"/>
      <c r="U55" s="284"/>
      <c r="V55" s="282"/>
      <c r="W55" s="283"/>
      <c r="X55" s="275"/>
      <c r="Z55" s="264"/>
      <c r="AA55" s="264"/>
      <c r="CE55" s="48"/>
      <c r="CF55" s="48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Q56" s="13"/>
      <c r="R56" s="195"/>
      <c r="S56" s="42"/>
      <c r="T56" s="43"/>
      <c r="U56" s="275"/>
      <c r="V56" s="275"/>
      <c r="W56" s="275"/>
      <c r="X56" s="275"/>
      <c r="Z56" s="264"/>
      <c r="AA56" s="264"/>
      <c r="CE56" s="48"/>
      <c r="CF56" s="48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22" ht="18.75" customHeight="1">
      <c r="A57" s="17"/>
      <c r="Q57" s="44"/>
      <c r="R57" s="45"/>
      <c r="S57" s="40"/>
      <c r="T57" s="40"/>
      <c r="U57" s="40"/>
      <c r="V57" s="275"/>
    </row>
    <row r="58" spans="2:106" s="16" customFormat="1" ht="22.5">
      <c r="B58" s="8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67"/>
      <c r="N58" s="11"/>
      <c r="O58" s="11"/>
      <c r="P58" s="11"/>
      <c r="Q58" s="201"/>
      <c r="R58" s="201"/>
      <c r="S58" s="201"/>
      <c r="T58" s="201"/>
      <c r="U58" s="201"/>
      <c r="V58" s="286"/>
      <c r="W58" s="286"/>
      <c r="X58" s="286"/>
      <c r="Y58" s="286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</row>
    <row r="59" spans="2:106" s="16" customFormat="1" ht="22.5">
      <c r="B59" s="8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67"/>
      <c r="N59" s="11"/>
      <c r="O59" s="11"/>
      <c r="P59" s="11"/>
      <c r="Q59" s="201"/>
      <c r="R59" s="201"/>
      <c r="S59" s="201"/>
      <c r="T59" s="201"/>
      <c r="U59" s="201"/>
      <c r="V59" s="286"/>
      <c r="W59" s="286"/>
      <c r="X59" s="286"/>
      <c r="Y59" s="286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</row>
    <row r="60" ht="22.5">
      <c r="A60" s="17"/>
    </row>
    <row r="61" ht="22.5">
      <c r="C61" s="21"/>
    </row>
    <row r="63" spans="1:106" s="24" customFormat="1" ht="42.75" customHeight="1">
      <c r="A63" s="1"/>
      <c r="B63" s="8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7"/>
      <c r="N63" s="11"/>
      <c r="O63" s="11"/>
      <c r="P63" s="11"/>
      <c r="V63" s="264"/>
      <c r="W63" s="264"/>
      <c r="X63" s="264"/>
      <c r="Y63" s="264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</row>
  </sheetData>
  <sheetProtection password="CF22" sheet="1" selectLockedCells="1"/>
  <mergeCells count="64"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C32:F32"/>
    <mergeCell ref="G32:L32"/>
    <mergeCell ref="C21:F21"/>
    <mergeCell ref="G21:L21"/>
    <mergeCell ref="G22:L22"/>
    <mergeCell ref="C23:L23"/>
    <mergeCell ref="C24:L24"/>
    <mergeCell ref="C25:L25"/>
    <mergeCell ref="C19:L19"/>
    <mergeCell ref="B12:F12"/>
    <mergeCell ref="G12:P12"/>
    <mergeCell ref="G13:H13"/>
    <mergeCell ref="G14:P14"/>
    <mergeCell ref="C20:L20"/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</mergeCells>
  <conditionalFormatting sqref="N4">
    <cfRule type="containsText" priority="30" dxfId="22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220" operator="containsText" text="Заповніть">
      <formula>NOT(ISERROR(SEARCH("Заповніть",Q34)))</formula>
    </cfRule>
  </conditionalFormatting>
  <conditionalFormatting sqref="Q14">
    <cfRule type="containsText" priority="26" dxfId="22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221" operator="equal" stopIfTrue="1">
      <formula>0</formula>
    </cfRule>
  </conditionalFormatting>
  <conditionalFormatting sqref="Q12">
    <cfRule type="containsText" priority="24" dxfId="22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22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220" operator="containsText" text="Заповніть">
      <formula>NOT(ISERROR(SEARCH("Заповніть",Q45)))</formula>
    </cfRule>
  </conditionalFormatting>
  <conditionalFormatting sqref="B50 B54">
    <cfRule type="containsText" priority="13" dxfId="220" operator="containsText" stopIfTrue="1" text="ЗАПОВНІТЬ">
      <formula>NOT(ISERROR(SEARCH("ЗАПОВНІТЬ",B50)))</formula>
    </cfRule>
  </conditionalFormatting>
  <conditionalFormatting sqref="O45:P48">
    <cfRule type="cellIs" priority="11" dxfId="221" operator="equal" stopIfTrue="1">
      <formula>0</formula>
    </cfRule>
  </conditionalFormatting>
  <conditionalFormatting sqref="O23:P24">
    <cfRule type="cellIs" priority="4" dxfId="221" operator="equal" stopIfTrue="1">
      <formula>0</formula>
    </cfRule>
  </conditionalFormatting>
  <conditionalFormatting sqref="O28:P29">
    <cfRule type="cellIs" priority="3" dxfId="221" operator="equal" stopIfTrue="1">
      <formula>0</formula>
    </cfRule>
  </conditionalFormatting>
  <conditionalFormatting sqref="P37">
    <cfRule type="cellIs" priority="2" dxfId="221" operator="equal" stopIfTrue="1">
      <formula>0</formula>
    </cfRule>
  </conditionalFormatting>
  <conditionalFormatting sqref="P44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40">
      <selection activeCell="L53" sqref="L53:O53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2.50390625" style="11" customWidth="1"/>
    <col min="5" max="5" width="11.50390625" style="11" customWidth="1"/>
    <col min="6" max="6" width="11.00390625" style="11" customWidth="1"/>
    <col min="7" max="8" width="13.625" style="11" customWidth="1"/>
    <col min="9" max="9" width="26.50390625" style="11" customWidth="1"/>
    <col min="10" max="10" width="14.625" style="11" customWidth="1"/>
    <col min="11" max="11" width="24.50390625" style="11" customWidth="1"/>
    <col min="12" max="12" width="15.625" style="11" customWidth="1"/>
    <col min="13" max="13" width="11.00390625" style="67" customWidth="1"/>
    <col min="14" max="14" width="21.50390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625" style="24" customWidth="1"/>
    <col min="19" max="22" width="15.625" style="24" customWidth="1"/>
    <col min="23" max="25" width="12.625" style="264" customWidth="1"/>
    <col min="26" max="82" width="12.625" style="48" customWidth="1"/>
    <col min="83" max="84" width="12.625" style="264" customWidth="1"/>
    <col min="85" max="16384" width="15.625" style="1" customWidth="1"/>
  </cols>
  <sheetData>
    <row r="1" spans="1:84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52"/>
      <c r="L1" s="444" t="s">
        <v>129</v>
      </c>
      <c r="M1" s="444"/>
      <c r="N1" s="444"/>
      <c r="O1" s="444"/>
      <c r="P1" s="444"/>
      <c r="Q1" s="53"/>
      <c r="R1" s="54"/>
      <c r="S1" s="54"/>
      <c r="T1" s="54"/>
      <c r="U1" s="54"/>
      <c r="V1" s="54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</row>
    <row r="2" spans="1:84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53"/>
      <c r="R2" s="54"/>
      <c r="S2" s="54"/>
      <c r="T2" s="54"/>
      <c r="U2" s="54"/>
      <c r="V2" s="54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</row>
    <row r="3" spans="1:84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25"/>
      <c r="R3" s="26"/>
      <c r="S3" s="26"/>
      <c r="T3" s="26"/>
      <c r="U3" s="26"/>
      <c r="V3" s="26"/>
      <c r="W3" s="263"/>
      <c r="X3" s="263"/>
      <c r="Y3" s="263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263"/>
      <c r="CF3" s="263"/>
    </row>
    <row r="4" spans="1:17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120</v>
      </c>
      <c r="J4" s="262" t="str">
        <f>'1 січ'!$J$4</f>
        <v>2020</v>
      </c>
      <c r="K4" s="135" t="s">
        <v>50</v>
      </c>
      <c r="N4" s="167">
        <f>IF(ISBLANK(I4),"ЗАПОВНІТЬ місяць та рік","")</f>
      </c>
      <c r="O4" s="3"/>
      <c r="P4" s="3"/>
      <c r="Q4" s="23"/>
    </row>
    <row r="5" spans="1:17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69"/>
      <c r="L5" s="7"/>
      <c r="M5" s="65"/>
      <c r="N5" s="8"/>
      <c r="O5" s="14"/>
      <c r="P5" s="14"/>
      <c r="Q5" s="23"/>
    </row>
    <row r="6" spans="1:22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8"/>
      <c r="L6" s="126"/>
      <c r="M6" s="385" t="s">
        <v>90</v>
      </c>
      <c r="N6" s="385"/>
      <c r="O6" s="385"/>
      <c r="P6" s="385"/>
      <c r="Q6" s="23"/>
      <c r="R6" s="27"/>
      <c r="S6" s="27"/>
      <c r="T6" s="27"/>
      <c r="U6" s="28"/>
      <c r="V6" s="28"/>
    </row>
    <row r="7" spans="1:22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129"/>
      <c r="L7" s="89"/>
      <c r="M7" s="395" t="s">
        <v>130</v>
      </c>
      <c r="N7" s="395"/>
      <c r="O7" s="395"/>
      <c r="P7" s="395"/>
      <c r="Q7" s="23"/>
      <c r="R7" s="27"/>
      <c r="S7" s="27"/>
      <c r="T7" s="27"/>
      <c r="U7" s="28"/>
      <c r="V7" s="28"/>
    </row>
    <row r="8" spans="1:22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9"/>
      <c r="L8" s="121"/>
      <c r="M8" s="395"/>
      <c r="N8" s="395"/>
      <c r="O8" s="395"/>
      <c r="P8" s="395"/>
      <c r="Q8" s="23"/>
      <c r="R8" s="29"/>
      <c r="S8" s="29"/>
      <c r="T8" s="29"/>
      <c r="U8" s="30"/>
      <c r="V8" s="30"/>
    </row>
    <row r="9" spans="1:22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9"/>
      <c r="L9" s="121"/>
      <c r="M9" s="395"/>
      <c r="N9" s="395"/>
      <c r="O9" s="395"/>
      <c r="P9" s="395"/>
      <c r="Q9" s="23"/>
      <c r="U9" s="30"/>
      <c r="V9" s="30"/>
    </row>
    <row r="10" spans="1:22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2"/>
      <c r="M10" s="66"/>
      <c r="N10" s="2"/>
      <c r="O10" s="2"/>
      <c r="P10" s="2"/>
      <c r="Q10" s="31"/>
      <c r="R10" s="30"/>
      <c r="S10" s="30"/>
      <c r="T10" s="30"/>
      <c r="U10" s="30"/>
      <c r="V10" s="30"/>
    </row>
    <row r="11" spans="1:22" ht="22.5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0"/>
      <c r="P11" s="371"/>
      <c r="Q11" s="201"/>
      <c r="R11" s="30"/>
      <c r="S11" s="30"/>
      <c r="T11" s="30"/>
      <c r="U11" s="30"/>
      <c r="V11" s="30"/>
    </row>
    <row r="12" spans="2:30" ht="24.75">
      <c r="B12" s="374" t="s">
        <v>83</v>
      </c>
      <c r="C12" s="375"/>
      <c r="D12" s="375"/>
      <c r="E12" s="375"/>
      <c r="F12" s="375"/>
      <c r="G12" s="468" t="str">
        <f>'3 бер'!H12</f>
        <v>КП "Водоканал" Мелітопольської міської ради Запорізької області</v>
      </c>
      <c r="H12" s="468"/>
      <c r="I12" s="468"/>
      <c r="J12" s="468"/>
      <c r="K12" s="468"/>
      <c r="L12" s="468"/>
      <c r="M12" s="468"/>
      <c r="N12" s="468"/>
      <c r="O12" s="468"/>
      <c r="P12" s="469"/>
      <c r="Q12" s="167">
        <f>IF(ISBLANK(G12),"ЗАПОВНІТЬ назву","")</f>
      </c>
      <c r="R12" s="57"/>
      <c r="S12" s="57"/>
      <c r="T12" s="57"/>
      <c r="U12" s="57"/>
      <c r="V12" s="57"/>
      <c r="W12" s="269"/>
      <c r="X12" s="269"/>
      <c r="Y12" s="269"/>
      <c r="Z12" s="269"/>
      <c r="AA12" s="269"/>
      <c r="AB12" s="269"/>
      <c r="AC12" s="269"/>
      <c r="AD12" s="269"/>
    </row>
    <row r="13" spans="2:30" ht="27">
      <c r="B13" s="150" t="s">
        <v>84</v>
      </c>
      <c r="C13" s="127"/>
      <c r="D13" s="127"/>
      <c r="E13" s="127"/>
      <c r="F13" s="127"/>
      <c r="G13" s="470" t="str">
        <f>'6 чер'!G13</f>
        <v>код 03327090</v>
      </c>
      <c r="H13" s="470"/>
      <c r="I13" s="330"/>
      <c r="J13" s="330"/>
      <c r="K13" s="330"/>
      <c r="L13" s="330"/>
      <c r="M13" s="330"/>
      <c r="N13" s="330"/>
      <c r="O13" s="330"/>
      <c r="P13" s="331"/>
      <c r="Q13" s="199"/>
      <c r="R13" s="57"/>
      <c r="S13" s="57"/>
      <c r="T13" s="57"/>
      <c r="U13" s="57"/>
      <c r="V13" s="57"/>
      <c r="W13" s="269"/>
      <c r="X13" s="269"/>
      <c r="Y13" s="269"/>
      <c r="Z13" s="269"/>
      <c r="AA13" s="269"/>
      <c r="AB13" s="269"/>
      <c r="AC13" s="269"/>
      <c r="AD13" s="269"/>
    </row>
    <row r="14" spans="1:84" s="15" customFormat="1" ht="24.75">
      <c r="A14" s="17"/>
      <c r="B14" s="376" t="s">
        <v>82</v>
      </c>
      <c r="C14" s="377"/>
      <c r="D14" s="377"/>
      <c r="E14" s="377"/>
      <c r="F14" s="377"/>
      <c r="G14" s="366" t="str">
        <f>'3 бер'!H14</f>
        <v>72312 Запорізька область, м. Мелітополь, вул.Покровська, будинок 100</v>
      </c>
      <c r="H14" s="366"/>
      <c r="I14" s="366"/>
      <c r="J14" s="366"/>
      <c r="K14" s="366"/>
      <c r="L14" s="366"/>
      <c r="M14" s="366"/>
      <c r="N14" s="366"/>
      <c r="O14" s="366"/>
      <c r="P14" s="367"/>
      <c r="Q14" s="167">
        <f>IF(ISBLANK(G14),"ЗАПОВНІТЬ адресу","")</f>
      </c>
      <c r="R14" s="33"/>
      <c r="S14" s="32"/>
      <c r="T14" s="32"/>
      <c r="U14" s="30"/>
      <c r="V14" s="30"/>
      <c r="W14" s="264"/>
      <c r="X14" s="264"/>
      <c r="Y14" s="264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273"/>
      <c r="CF14" s="273"/>
    </row>
    <row r="15" spans="1:30" ht="39" customHeight="1" thickBot="1">
      <c r="A15" s="20"/>
      <c r="B15" s="151" t="s">
        <v>69</v>
      </c>
      <c r="C15" s="124"/>
      <c r="D15" s="124"/>
      <c r="E15" s="124"/>
      <c r="F15" s="124"/>
      <c r="G15" s="459" t="s">
        <v>70</v>
      </c>
      <c r="H15" s="459"/>
      <c r="I15" s="459"/>
      <c r="J15" s="459"/>
      <c r="K15" s="459"/>
      <c r="L15" s="459"/>
      <c r="M15" s="459"/>
      <c r="N15" s="459"/>
      <c r="O15" s="459"/>
      <c r="P15" s="460"/>
      <c r="Q15" s="200"/>
      <c r="R15" s="35"/>
      <c r="S15" s="35"/>
      <c r="T15" s="35"/>
      <c r="U15" s="36"/>
      <c r="V15" s="36"/>
      <c r="W15" s="273"/>
      <c r="X15" s="273"/>
      <c r="Y15" s="273"/>
      <c r="Z15" s="49"/>
      <c r="AA15" s="49"/>
      <c r="AB15" s="49"/>
      <c r="AC15" s="49"/>
      <c r="AD15" s="49"/>
    </row>
    <row r="16" spans="1:84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38"/>
      <c r="R16" s="39"/>
      <c r="S16" s="39"/>
      <c r="T16" s="39"/>
      <c r="U16" s="40"/>
      <c r="V16" s="40"/>
      <c r="W16" s="275"/>
      <c r="X16" s="275"/>
      <c r="Y16" s="275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275"/>
      <c r="CF16" s="275"/>
    </row>
    <row r="17" spans="2:84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2"/>
      <c r="M17" s="183"/>
      <c r="N17" s="184"/>
      <c r="O17" s="185"/>
      <c r="P17" s="185"/>
      <c r="Q17" s="71"/>
      <c r="R17" s="71"/>
      <c r="S17" s="71"/>
      <c r="T17" s="71"/>
      <c r="U17" s="71"/>
      <c r="V17" s="71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</row>
    <row r="18" spans="1:84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3"/>
      <c r="L18" s="404"/>
      <c r="M18" s="175" t="s">
        <v>25</v>
      </c>
      <c r="N18" s="175" t="s">
        <v>42</v>
      </c>
      <c r="O18" s="176" t="s">
        <v>8</v>
      </c>
      <c r="P18" s="177" t="s">
        <v>59</v>
      </c>
      <c r="Q18" s="99"/>
      <c r="R18" s="100"/>
      <c r="S18" s="100"/>
      <c r="T18" s="100"/>
      <c r="U18" s="100"/>
      <c r="V18" s="100"/>
      <c r="W18" s="101"/>
      <c r="X18" s="101"/>
      <c r="Y18" s="101"/>
      <c r="Z18" s="276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1:84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6"/>
      <c r="L19" s="407"/>
      <c r="M19" s="91" t="s">
        <v>2</v>
      </c>
      <c r="N19" s="91" t="s">
        <v>24</v>
      </c>
      <c r="O19" s="152">
        <v>1</v>
      </c>
      <c r="P19" s="153" t="s">
        <v>9</v>
      </c>
      <c r="Q19" s="93"/>
      <c r="R19" s="94"/>
      <c r="S19" s="94"/>
      <c r="T19" s="94"/>
      <c r="U19" s="94"/>
      <c r="V19" s="94"/>
      <c r="W19" s="95"/>
      <c r="X19" s="95"/>
      <c r="Y19" s="95"/>
      <c r="Z19" s="277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</row>
    <row r="20" spans="1:84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09"/>
      <c r="L20" s="410"/>
      <c r="M20" s="154" t="s">
        <v>26</v>
      </c>
      <c r="N20" s="78" t="s">
        <v>87</v>
      </c>
      <c r="O20" s="335">
        <f>O21+O22</f>
        <v>815</v>
      </c>
      <c r="P20" s="336">
        <f>P21+P22</f>
        <v>4943</v>
      </c>
      <c r="Q20" s="41"/>
      <c r="R20" s="37"/>
      <c r="S20" s="37"/>
      <c r="T20" s="37"/>
      <c r="U20" s="37"/>
      <c r="V20" s="37"/>
      <c r="W20" s="273"/>
      <c r="X20" s="273"/>
      <c r="Y20" s="273"/>
      <c r="Z20" s="27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273"/>
      <c r="CF20" s="273"/>
    </row>
    <row r="21" spans="1:84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0"/>
      <c r="L21" s="401"/>
      <c r="M21" s="155" t="s">
        <v>71</v>
      </c>
      <c r="N21" s="79" t="s">
        <v>87</v>
      </c>
      <c r="O21" s="337">
        <v>0</v>
      </c>
      <c r="P21" s="360">
        <f>O21+'6 чер'!P21</f>
        <v>0</v>
      </c>
      <c r="Q21" s="41"/>
      <c r="R21" s="37"/>
      <c r="S21" s="37"/>
      <c r="T21" s="37"/>
      <c r="U21" s="37"/>
      <c r="V21" s="37"/>
      <c r="W21" s="273"/>
      <c r="X21" s="273"/>
      <c r="Y21" s="273"/>
      <c r="Z21" s="27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273"/>
      <c r="CF21" s="273"/>
    </row>
    <row r="22" spans="1:84" s="15" customFormat="1" ht="30" customHeight="1">
      <c r="A22" s="98"/>
      <c r="B22" s="104" t="s">
        <v>18</v>
      </c>
      <c r="C22" s="85"/>
      <c r="D22" s="84"/>
      <c r="E22" s="84"/>
      <c r="F22" s="84"/>
      <c r="G22" s="400" t="s">
        <v>65</v>
      </c>
      <c r="H22" s="400"/>
      <c r="I22" s="400"/>
      <c r="J22" s="400"/>
      <c r="K22" s="400"/>
      <c r="L22" s="401"/>
      <c r="M22" s="155" t="s">
        <v>72</v>
      </c>
      <c r="N22" s="79" t="s">
        <v>87</v>
      </c>
      <c r="O22" s="337">
        <v>815</v>
      </c>
      <c r="P22" s="360">
        <f>O22+'6 чер'!P22</f>
        <v>4943</v>
      </c>
      <c r="Q22" s="41"/>
      <c r="R22" s="37"/>
      <c r="S22" s="37"/>
      <c r="T22" s="37"/>
      <c r="U22" s="37"/>
      <c r="V22" s="37"/>
      <c r="W22" s="273"/>
      <c r="X22" s="273"/>
      <c r="Y22" s="273"/>
      <c r="Z22" s="27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273"/>
      <c r="CF22" s="273"/>
    </row>
    <row r="23" spans="1:84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0"/>
      <c r="L23" s="401"/>
      <c r="M23" s="155" t="s">
        <v>27</v>
      </c>
      <c r="N23" s="156" t="s">
        <v>45</v>
      </c>
      <c r="O23" s="338">
        <v>1.134</v>
      </c>
      <c r="P23" s="339">
        <v>1.191</v>
      </c>
      <c r="Q23" s="41"/>
      <c r="R23" s="37"/>
      <c r="S23" s="37"/>
      <c r="T23" s="37"/>
      <c r="U23" s="37"/>
      <c r="V23" s="37"/>
      <c r="W23" s="273"/>
      <c r="X23" s="273"/>
      <c r="Y23" s="273"/>
      <c r="Z23" s="27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273"/>
      <c r="CF23" s="273"/>
    </row>
    <row r="24" spans="1:84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2"/>
      <c r="L24" s="413"/>
      <c r="M24" s="157" t="s">
        <v>28</v>
      </c>
      <c r="N24" s="158" t="s">
        <v>45</v>
      </c>
      <c r="O24" s="343">
        <v>1.30015</v>
      </c>
      <c r="P24" s="344">
        <v>1.30015</v>
      </c>
      <c r="Q24" s="41"/>
      <c r="R24" s="37"/>
      <c r="S24" s="37"/>
      <c r="T24" s="37"/>
      <c r="U24" s="37"/>
      <c r="V24" s="37"/>
      <c r="W24" s="273"/>
      <c r="X24" s="273"/>
      <c r="Y24" s="273"/>
      <c r="Z24" s="27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273"/>
      <c r="CF24" s="273"/>
    </row>
    <row r="25" spans="1:84" s="15" customFormat="1" ht="30" customHeight="1">
      <c r="A25" s="98"/>
      <c r="B25" s="104" t="s">
        <v>5</v>
      </c>
      <c r="C25" s="414" t="s">
        <v>102</v>
      </c>
      <c r="D25" s="415"/>
      <c r="E25" s="415"/>
      <c r="F25" s="415"/>
      <c r="G25" s="415"/>
      <c r="H25" s="415"/>
      <c r="I25" s="415"/>
      <c r="J25" s="415"/>
      <c r="K25" s="415"/>
      <c r="L25" s="416"/>
      <c r="M25" s="159" t="s">
        <v>29</v>
      </c>
      <c r="N25" s="358" t="s">
        <v>87</v>
      </c>
      <c r="O25" s="359">
        <f>O26+O27</f>
        <v>243</v>
      </c>
      <c r="P25" s="360">
        <f>P26+P27</f>
        <v>1867</v>
      </c>
      <c r="Q25" s="41"/>
      <c r="R25" s="37"/>
      <c r="S25" s="37"/>
      <c r="T25" s="37"/>
      <c r="U25" s="37"/>
      <c r="V25" s="37"/>
      <c r="W25" s="273"/>
      <c r="X25" s="273"/>
      <c r="Y25" s="273"/>
      <c r="Z25" s="27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273"/>
      <c r="CF25" s="273"/>
    </row>
    <row r="26" spans="1:84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0"/>
      <c r="L26" s="401"/>
      <c r="M26" s="155" t="s">
        <v>73</v>
      </c>
      <c r="N26" s="79" t="s">
        <v>87</v>
      </c>
      <c r="O26" s="342">
        <v>133</v>
      </c>
      <c r="P26" s="360">
        <f>O26+'6 чер'!P26</f>
        <v>990</v>
      </c>
      <c r="Q26" s="41"/>
      <c r="R26" s="37"/>
      <c r="S26" s="37"/>
      <c r="T26" s="37"/>
      <c r="U26" s="37"/>
      <c r="V26" s="37"/>
      <c r="W26" s="273"/>
      <c r="X26" s="273"/>
      <c r="Y26" s="273"/>
      <c r="Z26" s="27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273"/>
      <c r="CF26" s="273"/>
    </row>
    <row r="27" spans="1:84" s="15" customFormat="1" ht="30" customHeight="1">
      <c r="A27" s="98"/>
      <c r="B27" s="105" t="s">
        <v>54</v>
      </c>
      <c r="C27" s="85"/>
      <c r="D27" s="84"/>
      <c r="E27" s="84"/>
      <c r="F27" s="84"/>
      <c r="G27" s="400" t="s">
        <v>65</v>
      </c>
      <c r="H27" s="400"/>
      <c r="I27" s="400"/>
      <c r="J27" s="400"/>
      <c r="K27" s="400"/>
      <c r="L27" s="401"/>
      <c r="M27" s="155" t="s">
        <v>74</v>
      </c>
      <c r="N27" s="79" t="s">
        <v>87</v>
      </c>
      <c r="O27" s="342">
        <v>110</v>
      </c>
      <c r="P27" s="360">
        <f>O27+'6 чер'!P27</f>
        <v>877</v>
      </c>
      <c r="Q27" s="41"/>
      <c r="R27" s="37"/>
      <c r="S27" s="37"/>
      <c r="T27" s="37"/>
      <c r="U27" s="37"/>
      <c r="V27" s="37"/>
      <c r="W27" s="273"/>
      <c r="X27" s="273"/>
      <c r="Y27" s="273"/>
      <c r="Z27" s="27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273"/>
      <c r="CF27" s="273"/>
    </row>
    <row r="28" spans="1:84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0"/>
      <c r="L28" s="401"/>
      <c r="M28" s="155" t="s">
        <v>30</v>
      </c>
      <c r="N28" s="156" t="s">
        <v>45</v>
      </c>
      <c r="O28" s="338">
        <v>0.7224</v>
      </c>
      <c r="P28" s="339">
        <v>0.8207</v>
      </c>
      <c r="Q28" s="62"/>
      <c r="R28" s="62"/>
      <c r="S28" s="62"/>
      <c r="T28" s="62"/>
      <c r="U28" s="62"/>
      <c r="V28" s="62"/>
      <c r="W28" s="279"/>
      <c r="X28" s="279"/>
      <c r="Y28" s="279"/>
      <c r="Z28" s="28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279"/>
      <c r="CF28" s="279"/>
    </row>
    <row r="29" spans="1:84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2"/>
      <c r="L29" s="413"/>
      <c r="M29" s="157" t="s">
        <v>31</v>
      </c>
      <c r="N29" s="158" t="s">
        <v>45</v>
      </c>
      <c r="O29" s="343">
        <v>0.85773</v>
      </c>
      <c r="P29" s="344">
        <v>0.85773</v>
      </c>
      <c r="Q29" s="41"/>
      <c r="R29" s="37"/>
      <c r="S29" s="37"/>
      <c r="T29" s="37"/>
      <c r="U29" s="37"/>
      <c r="V29" s="37"/>
      <c r="W29" s="273"/>
      <c r="X29" s="273"/>
      <c r="Y29" s="273"/>
      <c r="Z29" s="27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273"/>
      <c r="CF29" s="273"/>
    </row>
    <row r="30" spans="1:84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8"/>
      <c r="L30" s="419"/>
      <c r="M30" s="159" t="s">
        <v>32</v>
      </c>
      <c r="N30" s="160" t="s">
        <v>86</v>
      </c>
      <c r="O30" s="359">
        <f>'6 чер'!O36</f>
        <v>-1958</v>
      </c>
      <c r="P30" s="360">
        <f>'1 січ'!O30</f>
        <v>-2146</v>
      </c>
      <c r="Q30" s="41"/>
      <c r="R30" s="37"/>
      <c r="S30" s="37"/>
      <c r="T30" s="37"/>
      <c r="U30" s="37"/>
      <c r="V30" s="37"/>
      <c r="W30" s="273"/>
      <c r="X30" s="273"/>
      <c r="Y30" s="273"/>
      <c r="Z30" s="27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273"/>
      <c r="CF30" s="273"/>
    </row>
    <row r="31" spans="1:84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1"/>
      <c r="L31" s="422"/>
      <c r="M31" s="155" t="s">
        <v>33</v>
      </c>
      <c r="N31" s="156" t="s">
        <v>86</v>
      </c>
      <c r="O31" s="345">
        <f>O32+O33</f>
        <v>2179</v>
      </c>
      <c r="P31" s="341">
        <f>P32+P33</f>
        <v>14321</v>
      </c>
      <c r="Q31" s="41"/>
      <c r="R31" s="37"/>
      <c r="S31" s="37"/>
      <c r="T31" s="37"/>
      <c r="U31" s="37"/>
      <c r="V31" s="37"/>
      <c r="W31" s="273"/>
      <c r="X31" s="273"/>
      <c r="Y31" s="273"/>
      <c r="Z31" s="27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273"/>
      <c r="CF31" s="273"/>
    </row>
    <row r="32" spans="1:84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0"/>
      <c r="L32" s="401"/>
      <c r="M32" s="155" t="s">
        <v>75</v>
      </c>
      <c r="N32" s="156" t="s">
        <v>86</v>
      </c>
      <c r="O32" s="346">
        <v>200</v>
      </c>
      <c r="P32" s="360">
        <f>O32+'6 чер'!P32</f>
        <v>1549</v>
      </c>
      <c r="Q32" s="62"/>
      <c r="R32" s="62"/>
      <c r="S32" s="62"/>
      <c r="T32" s="62"/>
      <c r="U32" s="62"/>
      <c r="V32" s="62"/>
      <c r="W32" s="279"/>
      <c r="X32" s="279"/>
      <c r="Y32" s="279"/>
      <c r="Z32" s="28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279"/>
      <c r="CF32" s="279"/>
    </row>
    <row r="33" spans="1:84" s="61" customFormat="1" ht="30" customHeight="1">
      <c r="A33" s="106"/>
      <c r="B33" s="105" t="s">
        <v>56</v>
      </c>
      <c r="C33" s="85"/>
      <c r="D33" s="84"/>
      <c r="E33" s="84"/>
      <c r="F33" s="84"/>
      <c r="G33" s="400" t="s">
        <v>65</v>
      </c>
      <c r="H33" s="400"/>
      <c r="I33" s="400"/>
      <c r="J33" s="400"/>
      <c r="K33" s="400"/>
      <c r="L33" s="401"/>
      <c r="M33" s="155" t="s">
        <v>76</v>
      </c>
      <c r="N33" s="156" t="s">
        <v>86</v>
      </c>
      <c r="O33" s="346">
        <v>1979</v>
      </c>
      <c r="P33" s="360">
        <f>O33+'6 чер'!P33</f>
        <v>12772</v>
      </c>
      <c r="Q33" s="62"/>
      <c r="R33" s="62"/>
      <c r="S33" s="62"/>
      <c r="T33" s="62"/>
      <c r="U33" s="62"/>
      <c r="V33" s="62"/>
      <c r="W33" s="279"/>
      <c r="X33" s="279"/>
      <c r="Y33" s="279"/>
      <c r="Z33" s="28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279"/>
      <c r="CF33" s="279"/>
    </row>
    <row r="34" spans="1:30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1"/>
      <c r="L34" s="422"/>
      <c r="M34" s="155" t="s">
        <v>34</v>
      </c>
      <c r="N34" s="156" t="s">
        <v>86</v>
      </c>
      <c r="O34" s="346">
        <v>2066</v>
      </c>
      <c r="P34" s="360">
        <f>O34+'6 чер'!P34</f>
        <v>14020</v>
      </c>
      <c r="Q34" s="167">
        <f>IF(OR(ISBLANK(O21:P24),ISBLANK(O26:P29),ISBLANK(O32:O35),ISBLANK(O44:P44),ISBLANK(O37:P38),ISBLANK(P26:P28),ISBLANK(O40:P41),ISBLANK(P32:P35)),"Заповніть ВСІ комірки","")</f>
      </c>
      <c r="R34" s="37"/>
      <c r="S34" s="37"/>
      <c r="T34" s="37"/>
      <c r="U34" s="37"/>
      <c r="V34" s="37"/>
      <c r="W34" s="273"/>
      <c r="X34" s="273"/>
      <c r="Y34" s="273"/>
      <c r="Z34" s="278"/>
      <c r="AA34" s="49"/>
      <c r="AB34" s="49"/>
      <c r="AC34" s="49"/>
      <c r="AD34" s="49"/>
    </row>
    <row r="35" spans="1:30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4"/>
      <c r="L35" s="425"/>
      <c r="M35" s="155" t="s">
        <v>77</v>
      </c>
      <c r="N35" s="156" t="s">
        <v>86</v>
      </c>
      <c r="O35" s="347">
        <v>0</v>
      </c>
      <c r="P35" s="360">
        <f>O35+'6 чер'!P35</f>
        <v>0</v>
      </c>
      <c r="Q35" s="22"/>
      <c r="S35" s="97"/>
      <c r="T35" s="37"/>
      <c r="U35" s="37"/>
      <c r="V35" s="37"/>
      <c r="W35" s="273"/>
      <c r="X35" s="273"/>
      <c r="Y35" s="273"/>
      <c r="Z35" s="278"/>
      <c r="AA35" s="49"/>
      <c r="AB35" s="49"/>
      <c r="AC35" s="49"/>
      <c r="AD35" s="49"/>
    </row>
    <row r="36" spans="1:30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1"/>
      <c r="L36" s="422"/>
      <c r="M36" s="155" t="s">
        <v>35</v>
      </c>
      <c r="N36" s="156" t="s">
        <v>86</v>
      </c>
      <c r="O36" s="345">
        <f>O30+O31-O34</f>
        <v>-1845</v>
      </c>
      <c r="P36" s="341">
        <f>P30+P31-P34</f>
        <v>-1845</v>
      </c>
      <c r="Q36" s="22"/>
      <c r="S36" s="97"/>
      <c r="T36" s="37"/>
      <c r="U36" s="37"/>
      <c r="V36" s="37"/>
      <c r="W36" s="273"/>
      <c r="X36" s="273"/>
      <c r="Y36" s="273"/>
      <c r="Z36" s="278"/>
      <c r="AA36" s="49"/>
      <c r="AB36" s="49"/>
      <c r="AC36" s="49"/>
      <c r="AD36" s="49"/>
    </row>
    <row r="37" spans="1:30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7"/>
      <c r="L37" s="428"/>
      <c r="M37" s="157" t="s">
        <v>78</v>
      </c>
      <c r="N37" s="158" t="s">
        <v>86</v>
      </c>
      <c r="O37" s="352">
        <v>0</v>
      </c>
      <c r="P37" s="364">
        <v>0</v>
      </c>
      <c r="Q37" s="22"/>
      <c r="S37" s="97"/>
      <c r="T37" s="37"/>
      <c r="U37" s="37"/>
      <c r="V37" s="37"/>
      <c r="W37" s="273"/>
      <c r="X37" s="273"/>
      <c r="Y37" s="273"/>
      <c r="Z37" s="278"/>
      <c r="AA37" s="49"/>
      <c r="AB37" s="49"/>
      <c r="AC37" s="49"/>
      <c r="AD37" s="49"/>
    </row>
    <row r="38" spans="1:30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5"/>
      <c r="L38" s="416"/>
      <c r="M38" s="159" t="s">
        <v>36</v>
      </c>
      <c r="N38" s="260" t="s">
        <v>88</v>
      </c>
      <c r="O38" s="337">
        <v>484</v>
      </c>
      <c r="P38" s="360">
        <f>O38+'6 чер'!P38</f>
        <v>2635</v>
      </c>
      <c r="Q38" s="22"/>
      <c r="S38" s="97"/>
      <c r="T38" s="37"/>
      <c r="U38" s="37"/>
      <c r="V38" s="37"/>
      <c r="W38" s="273"/>
      <c r="X38" s="273"/>
      <c r="Y38" s="273"/>
      <c r="Z38" s="278"/>
      <c r="AA38" s="49"/>
      <c r="AB38" s="49"/>
      <c r="AC38" s="49"/>
      <c r="AD38" s="49"/>
    </row>
    <row r="39" spans="1:30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1"/>
      <c r="L39" s="422"/>
      <c r="M39" s="155" t="s">
        <v>37</v>
      </c>
      <c r="N39" s="156" t="s">
        <v>86</v>
      </c>
      <c r="O39" s="340">
        <f>'6 чер'!O42</f>
        <v>48</v>
      </c>
      <c r="P39" s="341">
        <f>'1 січ'!O39</f>
        <v>24</v>
      </c>
      <c r="Q39" s="22"/>
      <c r="S39" s="97"/>
      <c r="T39" s="37"/>
      <c r="U39" s="37"/>
      <c r="V39" s="37"/>
      <c r="W39" s="273"/>
      <c r="X39" s="273"/>
      <c r="Y39" s="273"/>
      <c r="Z39" s="278"/>
      <c r="AA39" s="49"/>
      <c r="AB39" s="49"/>
      <c r="AC39" s="49"/>
      <c r="AD39" s="49"/>
    </row>
    <row r="40" spans="1:30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1"/>
      <c r="L40" s="422"/>
      <c r="M40" s="155" t="s">
        <v>38</v>
      </c>
      <c r="N40" s="156" t="s">
        <v>86</v>
      </c>
      <c r="O40" s="342">
        <v>26</v>
      </c>
      <c r="P40" s="360">
        <f>O40+'6 чер'!P40</f>
        <v>162</v>
      </c>
      <c r="Q40" s="22"/>
      <c r="S40" s="97"/>
      <c r="T40" s="37"/>
      <c r="U40" s="37"/>
      <c r="V40" s="37"/>
      <c r="W40" s="273"/>
      <c r="X40" s="273"/>
      <c r="Y40" s="273"/>
      <c r="Z40" s="278"/>
      <c r="AA40" s="49"/>
      <c r="AB40" s="49"/>
      <c r="AC40" s="49"/>
      <c r="AD40" s="49"/>
    </row>
    <row r="41" spans="1:30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1"/>
      <c r="L41" s="422"/>
      <c r="M41" s="155" t="s">
        <v>39</v>
      </c>
      <c r="N41" s="156" t="s">
        <v>86</v>
      </c>
      <c r="O41" s="348">
        <v>46</v>
      </c>
      <c r="P41" s="360">
        <f>O41+'6 чер'!P41</f>
        <v>158</v>
      </c>
      <c r="Q41" s="22"/>
      <c r="S41" s="97"/>
      <c r="T41" s="37"/>
      <c r="U41" s="37"/>
      <c r="V41" s="37"/>
      <c r="W41" s="273"/>
      <c r="X41" s="273"/>
      <c r="Y41" s="273"/>
      <c r="Z41" s="278"/>
      <c r="AA41" s="49"/>
      <c r="AB41" s="49"/>
      <c r="AC41" s="49"/>
      <c r="AD41" s="49"/>
    </row>
    <row r="42" spans="1:30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1"/>
      <c r="L42" s="432"/>
      <c r="M42" s="157" t="s">
        <v>100</v>
      </c>
      <c r="N42" s="158" t="s">
        <v>86</v>
      </c>
      <c r="O42" s="357">
        <f>O39+O40-O41</f>
        <v>28</v>
      </c>
      <c r="P42" s="351">
        <f>P39+P40-P41</f>
        <v>28</v>
      </c>
      <c r="Q42" s="22"/>
      <c r="S42" s="97"/>
      <c r="T42" s="37"/>
      <c r="U42" s="37"/>
      <c r="V42" s="37"/>
      <c r="W42" s="273"/>
      <c r="X42" s="273"/>
      <c r="Y42" s="273"/>
      <c r="Z42" s="278"/>
      <c r="AA42" s="49"/>
      <c r="AB42" s="49"/>
      <c r="AC42" s="49"/>
      <c r="AD42" s="49"/>
    </row>
    <row r="43" spans="1:30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4"/>
      <c r="L43" s="435"/>
      <c r="M43" s="159" t="s">
        <v>40</v>
      </c>
      <c r="N43" s="160" t="s">
        <v>86</v>
      </c>
      <c r="O43" s="354">
        <f>O36+O42</f>
        <v>-1817</v>
      </c>
      <c r="P43" s="355">
        <f>P36+P42</f>
        <v>-1817</v>
      </c>
      <c r="Q43" s="22"/>
      <c r="S43" s="97"/>
      <c r="T43" s="37"/>
      <c r="U43" s="37"/>
      <c r="V43" s="37"/>
      <c r="W43" s="273"/>
      <c r="X43" s="273"/>
      <c r="Y43" s="273"/>
      <c r="Z43" s="278"/>
      <c r="AA43" s="49"/>
      <c r="AB43" s="49"/>
      <c r="AC43" s="49"/>
      <c r="AD43" s="49"/>
    </row>
    <row r="44" spans="1:30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7"/>
      <c r="L44" s="438"/>
      <c r="M44" s="161" t="s">
        <v>41</v>
      </c>
      <c r="N44" s="162" t="s">
        <v>86</v>
      </c>
      <c r="O44" s="350">
        <v>0</v>
      </c>
      <c r="P44" s="363">
        <v>0</v>
      </c>
      <c r="Q44" s="22"/>
      <c r="S44" s="97"/>
      <c r="T44" s="37"/>
      <c r="U44" s="37"/>
      <c r="V44" s="37"/>
      <c r="W44" s="273"/>
      <c r="X44" s="273"/>
      <c r="Y44" s="273"/>
      <c r="Z44" s="278"/>
      <c r="AA44" s="49"/>
      <c r="AB44" s="49"/>
      <c r="AC44" s="49"/>
      <c r="AD44" s="49"/>
    </row>
    <row r="45" spans="1:84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6"/>
      <c r="P45" s="77"/>
      <c r="Q45" s="167"/>
      <c r="R45" s="62"/>
      <c r="S45" s="62"/>
      <c r="T45" s="62"/>
      <c r="U45" s="62"/>
      <c r="V45" s="62"/>
      <c r="W45" s="279"/>
      <c r="X45" s="279"/>
      <c r="Y45" s="279"/>
      <c r="Z45" s="280"/>
      <c r="AA45" s="60"/>
      <c r="AB45" s="60"/>
      <c r="AC45" s="60"/>
      <c r="AD45" s="6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286"/>
      <c r="CF45" s="286"/>
    </row>
    <row r="46" spans="1:84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5"/>
      <c r="O46" s="76"/>
      <c r="P46" s="77"/>
      <c r="Q46" s="59"/>
      <c r="R46" s="62"/>
      <c r="S46" s="62"/>
      <c r="T46" s="62"/>
      <c r="U46" s="62"/>
      <c r="V46" s="62"/>
      <c r="W46" s="279"/>
      <c r="X46" s="279"/>
      <c r="Y46" s="279"/>
      <c r="Z46" s="281"/>
      <c r="AA46" s="60"/>
      <c r="AB46" s="60"/>
      <c r="AC46" s="60"/>
      <c r="AD46" s="6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286"/>
      <c r="CF46" s="286"/>
    </row>
    <row r="47" spans="1:84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5"/>
      <c r="O47" s="76"/>
      <c r="P47" s="77"/>
      <c r="Q47" s="59"/>
      <c r="R47" s="62"/>
      <c r="S47" s="62"/>
      <c r="T47" s="62"/>
      <c r="U47" s="62"/>
      <c r="V47" s="62"/>
      <c r="W47" s="279"/>
      <c r="X47" s="279"/>
      <c r="Y47" s="279"/>
      <c r="Z47" s="281"/>
      <c r="AA47" s="60"/>
      <c r="AB47" s="60"/>
      <c r="AC47" s="60"/>
      <c r="AD47" s="6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286"/>
      <c r="CF47" s="286"/>
    </row>
    <row r="48" spans="1:84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5"/>
      <c r="O48" s="76"/>
      <c r="P48" s="77"/>
      <c r="Q48" s="59"/>
      <c r="R48" s="62"/>
      <c r="S48" s="62"/>
      <c r="T48" s="62"/>
      <c r="U48" s="62"/>
      <c r="V48" s="62"/>
      <c r="W48" s="279"/>
      <c r="X48" s="279"/>
      <c r="Y48" s="279"/>
      <c r="Z48" s="281"/>
      <c r="AA48" s="60"/>
      <c r="AB48" s="60"/>
      <c r="AC48" s="60"/>
      <c r="AD48" s="6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286"/>
      <c r="CF48" s="286"/>
    </row>
    <row r="49" spans="1:84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114"/>
      <c r="L49" s="439" t="s">
        <v>140</v>
      </c>
      <c r="M49" s="439"/>
      <c r="N49" s="439"/>
      <c r="O49" s="439"/>
      <c r="P49" s="167">
        <f>IF(ISBLANK(L49),"ЗАПОВНІТЬ прізвище","")</f>
      </c>
      <c r="Q49" s="59"/>
      <c r="R49" s="62"/>
      <c r="S49" s="62"/>
      <c r="T49" s="62"/>
      <c r="U49" s="62"/>
      <c r="V49" s="62"/>
      <c r="W49" s="279"/>
      <c r="X49" s="279"/>
      <c r="Y49" s="279"/>
      <c r="Z49" s="281"/>
      <c r="AA49" s="60"/>
      <c r="AB49" s="60"/>
      <c r="AC49" s="60"/>
      <c r="AD49" s="6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286"/>
      <c r="CF49" s="286"/>
    </row>
    <row r="50" spans="1:22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112"/>
      <c r="L50" s="441" t="s">
        <v>94</v>
      </c>
      <c r="M50" s="441"/>
      <c r="N50" s="441"/>
      <c r="O50" s="441"/>
      <c r="P50" s="63"/>
      <c r="Q50" s="42"/>
      <c r="R50" s="43"/>
      <c r="S50" s="40"/>
      <c r="T50" s="40"/>
      <c r="U50" s="40"/>
      <c r="V50" s="40"/>
    </row>
    <row r="51" spans="1:22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118"/>
      <c r="L51" s="439" t="s">
        <v>141</v>
      </c>
      <c r="M51" s="439"/>
      <c r="N51" s="439"/>
      <c r="O51" s="439"/>
      <c r="P51" s="208">
        <f>IF(ISBLANK(L51),"ЗАПОВНІТЬ прізвище","")</f>
      </c>
      <c r="Q51" s="44"/>
      <c r="R51" s="45"/>
      <c r="S51" s="40"/>
      <c r="T51" s="40"/>
      <c r="U51" s="40"/>
      <c r="V51" s="40"/>
    </row>
    <row r="52" spans="1:22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113"/>
      <c r="L52" s="441" t="s">
        <v>95</v>
      </c>
      <c r="M52" s="441"/>
      <c r="N52" s="441"/>
      <c r="O52" s="441"/>
      <c r="P52" s="58"/>
      <c r="Q52" s="44"/>
      <c r="R52" s="45"/>
      <c r="S52" s="40"/>
      <c r="T52" s="40"/>
      <c r="U52" s="40"/>
      <c r="V52" s="40"/>
    </row>
    <row r="53" spans="1:22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10"/>
      <c r="L53" s="450" t="s">
        <v>142</v>
      </c>
      <c r="M53" s="450"/>
      <c r="N53" s="450"/>
      <c r="O53" s="450"/>
      <c r="P53" s="167">
        <f>IF(ISBLANK(L53),"ЗАПОВНІТЬ прізвище","")</f>
      </c>
      <c r="Q53" s="42"/>
      <c r="R53" s="43"/>
      <c r="S53" s="40"/>
      <c r="T53" s="40"/>
      <c r="U53" s="40"/>
      <c r="V53" s="40"/>
    </row>
    <row r="54" spans="1:22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115"/>
      <c r="L54" s="441" t="s">
        <v>95</v>
      </c>
      <c r="M54" s="441"/>
      <c r="N54" s="441"/>
      <c r="O54" s="441"/>
      <c r="P54" s="204"/>
      <c r="Q54" s="44"/>
      <c r="R54" s="45"/>
      <c r="S54" s="46"/>
      <c r="T54" s="45"/>
      <c r="U54" s="47"/>
      <c r="V54" s="40"/>
    </row>
    <row r="55" spans="1:84" ht="54.75" customHeight="1">
      <c r="A55" s="17"/>
      <c r="B55" s="334" t="s">
        <v>98</v>
      </c>
      <c r="C55" s="290"/>
      <c r="D55" s="333"/>
      <c r="E55" s="454" t="s">
        <v>143</v>
      </c>
      <c r="F55" s="454"/>
      <c r="G55" s="454"/>
      <c r="H55" s="131" t="s">
        <v>51</v>
      </c>
      <c r="I55" s="292" t="s">
        <v>144</v>
      </c>
      <c r="K55" s="193" t="s">
        <v>97</v>
      </c>
      <c r="L55" s="455" t="s">
        <v>145</v>
      </c>
      <c r="M55" s="455"/>
      <c r="N55" s="455"/>
      <c r="O55" s="456" t="s">
        <v>146</v>
      </c>
      <c r="P55" s="456"/>
      <c r="Q55" s="136"/>
      <c r="R55" s="194"/>
      <c r="S55" s="44"/>
      <c r="T55" s="45"/>
      <c r="U55" s="284"/>
      <c r="V55" s="282"/>
      <c r="W55" s="283"/>
      <c r="X55" s="275"/>
      <c r="Z55" s="264"/>
      <c r="AA55" s="264"/>
      <c r="CE55" s="48"/>
      <c r="CF55" s="48"/>
    </row>
    <row r="56" spans="1:84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Q56" s="13"/>
      <c r="R56" s="195"/>
      <c r="S56" s="42"/>
      <c r="T56" s="43"/>
      <c r="U56" s="275"/>
      <c r="V56" s="275"/>
      <c r="W56" s="275"/>
      <c r="X56" s="275"/>
      <c r="Z56" s="264"/>
      <c r="AA56" s="264"/>
      <c r="CE56" s="48"/>
      <c r="CF56" s="48"/>
    </row>
    <row r="57" spans="1:22" ht="18.75" customHeight="1">
      <c r="A57" s="17"/>
      <c r="Q57" s="44"/>
      <c r="R57" s="45"/>
      <c r="S57" s="40"/>
      <c r="T57" s="40"/>
      <c r="U57" s="40"/>
      <c r="V57" s="40"/>
    </row>
    <row r="58" spans="1:17" ht="22.5">
      <c r="A58" s="17"/>
      <c r="Q58" s="23"/>
    </row>
    <row r="59" ht="22.5">
      <c r="A59" s="17"/>
    </row>
    <row r="60" ht="22.5">
      <c r="A60" s="17"/>
    </row>
    <row r="61" ht="22.5">
      <c r="C61" s="21"/>
    </row>
    <row r="63" spans="1:84" s="24" customFormat="1" ht="42.75" customHeight="1">
      <c r="A63" s="1"/>
      <c r="B63" s="8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7"/>
      <c r="N63" s="11"/>
      <c r="O63" s="11"/>
      <c r="P63" s="11"/>
      <c r="W63" s="264"/>
      <c r="X63" s="264"/>
      <c r="Y63" s="264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264"/>
      <c r="CF63" s="264"/>
    </row>
  </sheetData>
  <sheetProtection password="CF22" sheet="1" selectLockedCells="1"/>
  <mergeCells count="64"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C32:F32"/>
    <mergeCell ref="G32:L32"/>
    <mergeCell ref="C21:F21"/>
    <mergeCell ref="G21:L21"/>
    <mergeCell ref="G22:L22"/>
    <mergeCell ref="C23:L23"/>
    <mergeCell ref="C24:L24"/>
    <mergeCell ref="C25:L25"/>
    <mergeCell ref="C19:L19"/>
    <mergeCell ref="B12:F12"/>
    <mergeCell ref="G12:P12"/>
    <mergeCell ref="G13:H13"/>
    <mergeCell ref="G14:P14"/>
    <mergeCell ref="C20:L20"/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</mergeCells>
  <conditionalFormatting sqref="N4">
    <cfRule type="containsText" priority="30" dxfId="22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220" operator="containsText" text="Заповніть">
      <formula>NOT(ISERROR(SEARCH("Заповніть",Q34)))</formula>
    </cfRule>
  </conditionalFormatting>
  <conditionalFormatting sqref="Q14">
    <cfRule type="containsText" priority="26" dxfId="22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221" operator="equal" stopIfTrue="1">
      <formula>0</formula>
    </cfRule>
  </conditionalFormatting>
  <conditionalFormatting sqref="Q12">
    <cfRule type="containsText" priority="24" dxfId="22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22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220" operator="containsText" text="Заповніть">
      <formula>NOT(ISERROR(SEARCH("Заповніть",Q45)))</formula>
    </cfRule>
  </conditionalFormatting>
  <conditionalFormatting sqref="B50 B54">
    <cfRule type="containsText" priority="13" dxfId="220" operator="containsText" stopIfTrue="1" text="ЗАПОВНІТЬ">
      <formula>NOT(ISERROR(SEARCH("ЗАПОВНІТЬ",B50)))</formula>
    </cfRule>
  </conditionalFormatting>
  <conditionalFormatting sqref="O45:P48">
    <cfRule type="cellIs" priority="11" dxfId="221" operator="equal" stopIfTrue="1">
      <formula>0</formula>
    </cfRule>
  </conditionalFormatting>
  <conditionalFormatting sqref="O23:P24">
    <cfRule type="cellIs" priority="4" dxfId="221" operator="equal" stopIfTrue="1">
      <formula>0</formula>
    </cfRule>
  </conditionalFormatting>
  <conditionalFormatting sqref="O28:P29">
    <cfRule type="cellIs" priority="3" dxfId="221" operator="equal" stopIfTrue="1">
      <formula>0</formula>
    </cfRule>
  </conditionalFormatting>
  <conditionalFormatting sqref="P37">
    <cfRule type="cellIs" priority="2" dxfId="221" operator="equal" stopIfTrue="1">
      <formula>0</formula>
    </cfRule>
  </conditionalFormatting>
  <conditionalFormatting sqref="P44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1">
      <selection activeCell="I4" sqref="I4"/>
    </sheetView>
  </sheetViews>
  <sheetFormatPr defaultColWidth="15.625" defaultRowHeight="12.75"/>
  <cols>
    <col min="1" max="1" width="2.50390625" style="1" customWidth="1"/>
    <col min="2" max="2" width="10.50390625" style="83" customWidth="1"/>
    <col min="3" max="3" width="15.375" style="11" customWidth="1"/>
    <col min="4" max="4" width="12.50390625" style="11" customWidth="1"/>
    <col min="5" max="5" width="11.50390625" style="11" customWidth="1"/>
    <col min="6" max="6" width="11.00390625" style="11" customWidth="1"/>
    <col min="7" max="8" width="13.625" style="11" customWidth="1"/>
    <col min="9" max="9" width="26.50390625" style="11" customWidth="1"/>
    <col min="10" max="10" width="14.625" style="11" customWidth="1"/>
    <col min="11" max="11" width="24.50390625" style="11" customWidth="1"/>
    <col min="12" max="12" width="15.625" style="11" customWidth="1"/>
    <col min="13" max="13" width="11.00390625" style="67" customWidth="1"/>
    <col min="14" max="14" width="22.50390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625" style="24" customWidth="1"/>
    <col min="19" max="21" width="15.625" style="24" customWidth="1"/>
    <col min="22" max="25" width="11.50390625" style="264" customWidth="1"/>
    <col min="26" max="82" width="11.50390625" style="48" customWidth="1"/>
    <col min="83" max="84" width="11.50390625" style="264" customWidth="1"/>
    <col min="85" max="16384" width="15.625" style="1" customWidth="1"/>
  </cols>
  <sheetData>
    <row r="1" spans="1:84" s="56" customFormat="1" ht="124.5" customHeight="1">
      <c r="A1" s="51"/>
      <c r="B1" s="80"/>
      <c r="C1" s="52"/>
      <c r="D1" s="52"/>
      <c r="E1" s="52"/>
      <c r="F1" s="52"/>
      <c r="G1" s="52"/>
      <c r="H1" s="52"/>
      <c r="I1" s="52"/>
      <c r="J1" s="52"/>
      <c r="K1" s="52"/>
      <c r="L1" s="444" t="s">
        <v>129</v>
      </c>
      <c r="M1" s="444"/>
      <c r="N1" s="444"/>
      <c r="O1" s="444"/>
      <c r="P1" s="444"/>
      <c r="Q1" s="53"/>
      <c r="R1" s="54"/>
      <c r="S1" s="54"/>
      <c r="T1" s="54"/>
      <c r="U1" s="54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</row>
    <row r="2" spans="1:84" s="56" customFormat="1" ht="25.5" customHeight="1">
      <c r="A2" s="51"/>
      <c r="B2" s="380" t="s">
        <v>63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53"/>
      <c r="R2" s="54"/>
      <c r="S2" s="54"/>
      <c r="T2" s="54"/>
      <c r="U2" s="5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</row>
    <row r="3" spans="1:84" s="12" customFormat="1" ht="60" customHeight="1">
      <c r="A3" s="18"/>
      <c r="B3" s="381" t="s">
        <v>131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25"/>
      <c r="R3" s="26"/>
      <c r="S3" s="26"/>
      <c r="T3" s="26"/>
      <c r="U3" s="26"/>
      <c r="V3" s="263"/>
      <c r="W3" s="263"/>
      <c r="X3" s="263"/>
      <c r="Y3" s="263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263"/>
      <c r="CF3" s="263"/>
    </row>
    <row r="4" spans="1:17" ht="37.5" customHeight="1">
      <c r="A4" s="17"/>
      <c r="B4" s="80"/>
      <c r="C4" s="4"/>
      <c r="D4" s="4"/>
      <c r="E4" s="4"/>
      <c r="F4" s="4"/>
      <c r="G4" s="5"/>
      <c r="H4" s="193" t="s">
        <v>49</v>
      </c>
      <c r="I4" s="198" t="s">
        <v>119</v>
      </c>
      <c r="J4" s="262" t="str">
        <f>'1 січ'!$J$4</f>
        <v>2020</v>
      </c>
      <c r="K4" s="135" t="s">
        <v>50</v>
      </c>
      <c r="N4" s="167">
        <f>IF(ISBLANK(I4),"ЗАПОВНІТЬ місяць та рік","")</f>
      </c>
      <c r="O4" s="3"/>
      <c r="P4" s="3"/>
      <c r="Q4" s="23"/>
    </row>
    <row r="5" spans="1:17" ht="23.25" thickBot="1">
      <c r="A5" s="17"/>
      <c r="B5" s="80"/>
      <c r="C5" s="6"/>
      <c r="D5" s="6"/>
      <c r="E5" s="6"/>
      <c r="F5" s="6"/>
      <c r="G5" s="7" t="s">
        <v>43</v>
      </c>
      <c r="H5" s="19"/>
      <c r="I5" s="69" t="s">
        <v>44</v>
      </c>
      <c r="J5" s="69"/>
      <c r="K5" s="69"/>
      <c r="L5" s="7"/>
      <c r="M5" s="65"/>
      <c r="N5" s="8"/>
      <c r="O5" s="14"/>
      <c r="P5" s="14"/>
      <c r="Q5" s="23"/>
    </row>
    <row r="6" spans="1:22" ht="45" customHeight="1" thickBot="1">
      <c r="A6" s="17"/>
      <c r="B6" s="382" t="s">
        <v>48</v>
      </c>
      <c r="C6" s="383"/>
      <c r="D6" s="383"/>
      <c r="E6" s="383"/>
      <c r="F6" s="383"/>
      <c r="G6" s="383"/>
      <c r="H6" s="384"/>
      <c r="I6" s="130" t="s">
        <v>15</v>
      </c>
      <c r="J6" s="128"/>
      <c r="K6" s="128"/>
      <c r="L6" s="126"/>
      <c r="M6" s="385" t="s">
        <v>90</v>
      </c>
      <c r="N6" s="385"/>
      <c r="O6" s="385"/>
      <c r="P6" s="385"/>
      <c r="Q6" s="23"/>
      <c r="R6" s="27"/>
      <c r="S6" s="27"/>
      <c r="T6" s="27"/>
      <c r="U6" s="28"/>
      <c r="V6" s="266"/>
    </row>
    <row r="7" spans="1:22" ht="24" customHeight="1">
      <c r="A7" s="17"/>
      <c r="B7" s="386" t="s">
        <v>89</v>
      </c>
      <c r="C7" s="387"/>
      <c r="D7" s="387"/>
      <c r="E7" s="387"/>
      <c r="F7" s="387"/>
      <c r="G7" s="387"/>
      <c r="H7" s="388"/>
      <c r="I7" s="392" t="s">
        <v>47</v>
      </c>
      <c r="J7" s="129"/>
      <c r="K7" s="129"/>
      <c r="L7" s="89"/>
      <c r="M7" s="395" t="s">
        <v>130</v>
      </c>
      <c r="N7" s="395"/>
      <c r="O7" s="395"/>
      <c r="P7" s="395"/>
      <c r="Q7" s="23"/>
      <c r="R7" s="27"/>
      <c r="S7" s="27"/>
      <c r="T7" s="27"/>
      <c r="U7" s="28"/>
      <c r="V7" s="266"/>
    </row>
    <row r="8" spans="1:22" ht="58.5" customHeight="1">
      <c r="A8" s="17"/>
      <c r="B8" s="389"/>
      <c r="C8" s="390"/>
      <c r="D8" s="390"/>
      <c r="E8" s="390"/>
      <c r="F8" s="390"/>
      <c r="G8" s="390"/>
      <c r="H8" s="391"/>
      <c r="I8" s="393"/>
      <c r="J8" s="129"/>
      <c r="K8" s="129"/>
      <c r="L8" s="121"/>
      <c r="M8" s="395"/>
      <c r="N8" s="395"/>
      <c r="O8" s="395"/>
      <c r="P8" s="395"/>
      <c r="Q8" s="23"/>
      <c r="R8" s="29"/>
      <c r="S8" s="29"/>
      <c r="T8" s="29"/>
      <c r="U8" s="30"/>
      <c r="V8" s="268"/>
    </row>
    <row r="9" spans="1:22" ht="69" customHeight="1" thickBot="1">
      <c r="A9" s="17"/>
      <c r="B9" s="396" t="s">
        <v>96</v>
      </c>
      <c r="C9" s="397"/>
      <c r="D9" s="397"/>
      <c r="E9" s="397"/>
      <c r="F9" s="397"/>
      <c r="G9" s="397"/>
      <c r="H9" s="398"/>
      <c r="I9" s="394"/>
      <c r="J9" s="129"/>
      <c r="K9" s="129"/>
      <c r="L9" s="121"/>
      <c r="M9" s="395"/>
      <c r="N9" s="395"/>
      <c r="O9" s="395"/>
      <c r="P9" s="395"/>
      <c r="Q9" s="23"/>
      <c r="U9" s="30"/>
      <c r="V9" s="268"/>
    </row>
    <row r="10" spans="1:22" ht="20.25" customHeight="1" thickBot="1">
      <c r="A10" s="17"/>
      <c r="B10" s="81"/>
      <c r="C10" s="2"/>
      <c r="D10" s="2"/>
      <c r="E10" s="2"/>
      <c r="F10" s="2"/>
      <c r="G10" s="2"/>
      <c r="H10" s="2"/>
      <c r="I10" s="2"/>
      <c r="J10" s="2"/>
      <c r="K10" s="2"/>
      <c r="L10" s="2"/>
      <c r="M10" s="66"/>
      <c r="N10" s="2"/>
      <c r="O10" s="2"/>
      <c r="P10" s="2"/>
      <c r="Q10" s="31"/>
      <c r="R10" s="30"/>
      <c r="S10" s="30"/>
      <c r="T10" s="30"/>
      <c r="U10" s="30"/>
      <c r="V10" s="268"/>
    </row>
    <row r="11" spans="1:22" ht="22.5">
      <c r="A11" s="17"/>
      <c r="B11" s="372" t="s">
        <v>85</v>
      </c>
      <c r="C11" s="373"/>
      <c r="D11" s="373"/>
      <c r="E11" s="373"/>
      <c r="F11" s="373"/>
      <c r="G11" s="370"/>
      <c r="H11" s="370"/>
      <c r="I11" s="370"/>
      <c r="J11" s="370"/>
      <c r="K11" s="370"/>
      <c r="L11" s="370"/>
      <c r="M11" s="370"/>
      <c r="N11" s="370"/>
      <c r="O11" s="370"/>
      <c r="P11" s="371"/>
      <c r="Q11" s="201"/>
      <c r="R11" s="30"/>
      <c r="S11" s="30"/>
      <c r="T11" s="30"/>
      <c r="U11" s="30"/>
      <c r="V11" s="268"/>
    </row>
    <row r="12" spans="2:30" ht="24.75">
      <c r="B12" s="374" t="s">
        <v>83</v>
      </c>
      <c r="C12" s="375"/>
      <c r="D12" s="375"/>
      <c r="E12" s="375"/>
      <c r="F12" s="375"/>
      <c r="G12" s="468" t="str">
        <f>'3 бер'!H12</f>
        <v>КП "Водоканал" Мелітопольської міської ради Запорізької області</v>
      </c>
      <c r="H12" s="468"/>
      <c r="I12" s="468"/>
      <c r="J12" s="468"/>
      <c r="K12" s="468"/>
      <c r="L12" s="468"/>
      <c r="M12" s="468"/>
      <c r="N12" s="468"/>
      <c r="O12" s="468"/>
      <c r="P12" s="469"/>
      <c r="Q12" s="167">
        <f>IF(ISBLANK(G12),"ЗАПОВНІТЬ назву","")</f>
      </c>
      <c r="R12" s="57"/>
      <c r="S12" s="57"/>
      <c r="T12" s="57"/>
      <c r="U12" s="57"/>
      <c r="V12" s="269"/>
      <c r="W12" s="269"/>
      <c r="X12" s="269"/>
      <c r="Y12" s="269"/>
      <c r="Z12" s="269"/>
      <c r="AA12" s="269"/>
      <c r="AB12" s="269"/>
      <c r="AC12" s="269"/>
      <c r="AD12" s="269"/>
    </row>
    <row r="13" spans="2:30" ht="27">
      <c r="B13" s="150" t="s">
        <v>84</v>
      </c>
      <c r="C13" s="127"/>
      <c r="D13" s="127"/>
      <c r="E13" s="127"/>
      <c r="F13" s="127"/>
      <c r="G13" s="470" t="str">
        <f>'7 лип'!G13</f>
        <v>код 03327090</v>
      </c>
      <c r="H13" s="470"/>
      <c r="I13" s="330"/>
      <c r="J13" s="330"/>
      <c r="K13" s="330"/>
      <c r="L13" s="330"/>
      <c r="M13" s="330"/>
      <c r="N13" s="330"/>
      <c r="O13" s="330"/>
      <c r="P13" s="331"/>
      <c r="Q13" s="199"/>
      <c r="R13" s="57"/>
      <c r="S13" s="57"/>
      <c r="T13" s="57"/>
      <c r="U13" s="57"/>
      <c r="V13" s="269"/>
      <c r="W13" s="269"/>
      <c r="X13" s="269"/>
      <c r="Y13" s="269"/>
      <c r="Z13" s="269"/>
      <c r="AA13" s="269"/>
      <c r="AB13" s="269"/>
      <c r="AC13" s="269"/>
      <c r="AD13" s="269"/>
    </row>
    <row r="14" spans="1:84" s="15" customFormat="1" ht="24.75">
      <c r="A14" s="17"/>
      <c r="B14" s="376" t="s">
        <v>82</v>
      </c>
      <c r="C14" s="377"/>
      <c r="D14" s="377"/>
      <c r="E14" s="377"/>
      <c r="F14" s="377"/>
      <c r="G14" s="366" t="str">
        <f>'3 бер'!H14</f>
        <v>72312 Запорізька область, м. Мелітополь, вул.Покровська, будинок 100</v>
      </c>
      <c r="H14" s="366"/>
      <c r="I14" s="366"/>
      <c r="J14" s="366"/>
      <c r="K14" s="366"/>
      <c r="L14" s="366"/>
      <c r="M14" s="366"/>
      <c r="N14" s="366"/>
      <c r="O14" s="366"/>
      <c r="P14" s="367"/>
      <c r="Q14" s="167">
        <f>IF(ISBLANK(G14),"ЗАПОВНІТЬ адресу","")</f>
      </c>
      <c r="R14" s="33"/>
      <c r="S14" s="32"/>
      <c r="T14" s="32"/>
      <c r="U14" s="30"/>
      <c r="V14" s="268"/>
      <c r="W14" s="264"/>
      <c r="X14" s="264"/>
      <c r="Y14" s="264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273"/>
      <c r="CF14" s="273"/>
    </row>
    <row r="15" spans="1:30" ht="39" customHeight="1" thickBot="1">
      <c r="A15" s="20"/>
      <c r="B15" s="151" t="s">
        <v>69</v>
      </c>
      <c r="C15" s="124"/>
      <c r="D15" s="124"/>
      <c r="E15" s="124"/>
      <c r="F15" s="124"/>
      <c r="G15" s="459" t="s">
        <v>70</v>
      </c>
      <c r="H15" s="459"/>
      <c r="I15" s="459"/>
      <c r="J15" s="459"/>
      <c r="K15" s="459"/>
      <c r="L15" s="459"/>
      <c r="M15" s="459"/>
      <c r="N15" s="459"/>
      <c r="O15" s="459"/>
      <c r="P15" s="460"/>
      <c r="Q15" s="200"/>
      <c r="R15" s="35"/>
      <c r="S15" s="35"/>
      <c r="T15" s="35"/>
      <c r="U15" s="36"/>
      <c r="V15" s="272"/>
      <c r="W15" s="273"/>
      <c r="X15" s="273"/>
      <c r="Y15" s="273"/>
      <c r="Z15" s="49"/>
      <c r="AA15" s="49"/>
      <c r="AB15" s="49"/>
      <c r="AC15" s="49"/>
      <c r="AD15" s="49"/>
    </row>
    <row r="16" spans="1:84" s="173" customFormat="1" ht="6.75" customHeight="1">
      <c r="A16" s="170"/>
      <c r="B16" s="171"/>
      <c r="C16" s="86"/>
      <c r="D16" s="86"/>
      <c r="E16" s="86"/>
      <c r="F16" s="86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38"/>
      <c r="R16" s="39"/>
      <c r="S16" s="39"/>
      <c r="T16" s="39"/>
      <c r="U16" s="40"/>
      <c r="V16" s="275"/>
      <c r="W16" s="275"/>
      <c r="X16" s="275"/>
      <c r="Y16" s="275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275"/>
      <c r="CF16" s="275"/>
    </row>
    <row r="17" spans="2:84" s="70" customFormat="1" ht="26.25" customHeight="1" thickBot="1">
      <c r="B17" s="178"/>
      <c r="C17" s="179"/>
      <c r="D17" s="179"/>
      <c r="E17" s="179"/>
      <c r="F17" s="180"/>
      <c r="G17" s="181"/>
      <c r="H17" s="180"/>
      <c r="I17" s="182"/>
      <c r="J17" s="182"/>
      <c r="K17" s="182"/>
      <c r="L17" s="182"/>
      <c r="M17" s="183"/>
      <c r="N17" s="184"/>
      <c r="O17" s="185"/>
      <c r="P17" s="185"/>
      <c r="Q17" s="71"/>
      <c r="R17" s="71"/>
      <c r="S17" s="71"/>
      <c r="T17" s="71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</row>
    <row r="18" spans="1:84" s="102" customFormat="1" ht="50.25" customHeight="1">
      <c r="A18" s="98"/>
      <c r="B18" s="174" t="s">
        <v>16</v>
      </c>
      <c r="C18" s="402" t="s">
        <v>79</v>
      </c>
      <c r="D18" s="403"/>
      <c r="E18" s="403"/>
      <c r="F18" s="403"/>
      <c r="G18" s="403"/>
      <c r="H18" s="403"/>
      <c r="I18" s="403"/>
      <c r="J18" s="403"/>
      <c r="K18" s="403"/>
      <c r="L18" s="404"/>
      <c r="M18" s="175" t="s">
        <v>25</v>
      </c>
      <c r="N18" s="175" t="s">
        <v>42</v>
      </c>
      <c r="O18" s="176" t="s">
        <v>8</v>
      </c>
      <c r="P18" s="177" t="s">
        <v>59</v>
      </c>
      <c r="Q18" s="99"/>
      <c r="R18" s="100"/>
      <c r="S18" s="100"/>
      <c r="T18" s="100"/>
      <c r="U18" s="100"/>
      <c r="V18" s="101"/>
      <c r="W18" s="101"/>
      <c r="X18" s="101"/>
      <c r="Y18" s="101"/>
      <c r="Z18" s="276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1:84" s="96" customFormat="1" ht="14.25">
      <c r="A19" s="92"/>
      <c r="B19" s="90" t="s">
        <v>0</v>
      </c>
      <c r="C19" s="405" t="s">
        <v>1</v>
      </c>
      <c r="D19" s="406"/>
      <c r="E19" s="406"/>
      <c r="F19" s="406"/>
      <c r="G19" s="406"/>
      <c r="H19" s="406"/>
      <c r="I19" s="406"/>
      <c r="J19" s="406"/>
      <c r="K19" s="406"/>
      <c r="L19" s="407"/>
      <c r="M19" s="91" t="s">
        <v>2</v>
      </c>
      <c r="N19" s="91" t="s">
        <v>24</v>
      </c>
      <c r="O19" s="152">
        <v>1</v>
      </c>
      <c r="P19" s="153" t="s">
        <v>9</v>
      </c>
      <c r="Q19" s="93"/>
      <c r="R19" s="94"/>
      <c r="S19" s="94"/>
      <c r="T19" s="94"/>
      <c r="U19" s="94"/>
      <c r="V19" s="95"/>
      <c r="W19" s="95"/>
      <c r="X19" s="95"/>
      <c r="Y19" s="95"/>
      <c r="Z19" s="277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</row>
    <row r="20" spans="1:84" s="15" customFormat="1" ht="30" customHeight="1">
      <c r="A20" s="98"/>
      <c r="B20" s="103" t="s">
        <v>3</v>
      </c>
      <c r="C20" s="408" t="s">
        <v>101</v>
      </c>
      <c r="D20" s="409"/>
      <c r="E20" s="409"/>
      <c r="F20" s="409"/>
      <c r="G20" s="409"/>
      <c r="H20" s="409"/>
      <c r="I20" s="409"/>
      <c r="J20" s="409"/>
      <c r="K20" s="409"/>
      <c r="L20" s="410"/>
      <c r="M20" s="154" t="s">
        <v>26</v>
      </c>
      <c r="N20" s="78" t="s">
        <v>87</v>
      </c>
      <c r="O20" s="335">
        <f>O21+O22</f>
        <v>735</v>
      </c>
      <c r="P20" s="336">
        <f>P21+P22</f>
        <v>5678</v>
      </c>
      <c r="Q20" s="41"/>
      <c r="R20" s="37"/>
      <c r="S20" s="37"/>
      <c r="T20" s="37"/>
      <c r="U20" s="37"/>
      <c r="V20" s="273"/>
      <c r="W20" s="273"/>
      <c r="X20" s="273"/>
      <c r="Y20" s="273"/>
      <c r="Z20" s="27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273"/>
      <c r="CF20" s="273"/>
    </row>
    <row r="21" spans="1:84" s="15" customFormat="1" ht="30" customHeight="1">
      <c r="A21" s="98"/>
      <c r="B21" s="104" t="s">
        <v>17</v>
      </c>
      <c r="C21" s="399" t="s">
        <v>80</v>
      </c>
      <c r="D21" s="400"/>
      <c r="E21" s="400"/>
      <c r="F21" s="400"/>
      <c r="G21" s="400" t="s">
        <v>64</v>
      </c>
      <c r="H21" s="400"/>
      <c r="I21" s="400"/>
      <c r="J21" s="400"/>
      <c r="K21" s="400"/>
      <c r="L21" s="401"/>
      <c r="M21" s="155" t="s">
        <v>71</v>
      </c>
      <c r="N21" s="79" t="s">
        <v>87</v>
      </c>
      <c r="O21" s="337">
        <v>0</v>
      </c>
      <c r="P21" s="360">
        <f>O21+'7 лип'!P21</f>
        <v>0</v>
      </c>
      <c r="Q21" s="41"/>
      <c r="R21" s="37"/>
      <c r="S21" s="37"/>
      <c r="T21" s="37"/>
      <c r="U21" s="37"/>
      <c r="V21" s="273"/>
      <c r="W21" s="273"/>
      <c r="X21" s="273"/>
      <c r="Y21" s="273"/>
      <c r="Z21" s="27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273"/>
      <c r="CF21" s="273"/>
    </row>
    <row r="22" spans="1:84" s="15" customFormat="1" ht="30" customHeight="1">
      <c r="A22" s="98"/>
      <c r="B22" s="104" t="s">
        <v>18</v>
      </c>
      <c r="C22" s="85"/>
      <c r="D22" s="84"/>
      <c r="E22" s="84"/>
      <c r="F22" s="84"/>
      <c r="G22" s="400" t="s">
        <v>65</v>
      </c>
      <c r="H22" s="400"/>
      <c r="I22" s="400"/>
      <c r="J22" s="400"/>
      <c r="K22" s="400"/>
      <c r="L22" s="401"/>
      <c r="M22" s="155" t="s">
        <v>72</v>
      </c>
      <c r="N22" s="79" t="s">
        <v>87</v>
      </c>
      <c r="O22" s="337">
        <v>735</v>
      </c>
      <c r="P22" s="360">
        <f>O22+'7 лип'!P22</f>
        <v>5678</v>
      </c>
      <c r="Q22" s="41"/>
      <c r="R22" s="37"/>
      <c r="S22" s="37"/>
      <c r="T22" s="37"/>
      <c r="U22" s="37"/>
      <c r="V22" s="273"/>
      <c r="W22" s="273"/>
      <c r="X22" s="273"/>
      <c r="Y22" s="273"/>
      <c r="Z22" s="27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273"/>
      <c r="CF22" s="273"/>
    </row>
    <row r="23" spans="1:84" s="15" customFormat="1" ht="30" customHeight="1">
      <c r="A23" s="98"/>
      <c r="B23" s="105" t="s">
        <v>9</v>
      </c>
      <c r="C23" s="399" t="s">
        <v>46</v>
      </c>
      <c r="D23" s="400"/>
      <c r="E23" s="400"/>
      <c r="F23" s="400"/>
      <c r="G23" s="400"/>
      <c r="H23" s="400"/>
      <c r="I23" s="400"/>
      <c r="J23" s="400"/>
      <c r="K23" s="400"/>
      <c r="L23" s="401"/>
      <c r="M23" s="155" t="s">
        <v>27</v>
      </c>
      <c r="N23" s="156" t="s">
        <v>45</v>
      </c>
      <c r="O23" s="338">
        <v>1.2892</v>
      </c>
      <c r="P23" s="339">
        <v>1.2028</v>
      </c>
      <c r="Q23" s="41"/>
      <c r="R23" s="37"/>
      <c r="S23" s="37"/>
      <c r="T23" s="37"/>
      <c r="U23" s="37"/>
      <c r="V23" s="273"/>
      <c r="W23" s="273"/>
      <c r="X23" s="273"/>
      <c r="Y23" s="273"/>
      <c r="Z23" s="27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273"/>
      <c r="CF23" s="273"/>
    </row>
    <row r="24" spans="1:84" s="15" customFormat="1" ht="30" customHeight="1">
      <c r="A24" s="98"/>
      <c r="B24" s="107" t="s">
        <v>4</v>
      </c>
      <c r="C24" s="411" t="s">
        <v>66</v>
      </c>
      <c r="D24" s="412"/>
      <c r="E24" s="412"/>
      <c r="F24" s="412"/>
      <c r="G24" s="412"/>
      <c r="H24" s="412"/>
      <c r="I24" s="412"/>
      <c r="J24" s="412"/>
      <c r="K24" s="412"/>
      <c r="L24" s="413"/>
      <c r="M24" s="157" t="s">
        <v>28</v>
      </c>
      <c r="N24" s="158" t="s">
        <v>45</v>
      </c>
      <c r="O24" s="343">
        <v>1.30015</v>
      </c>
      <c r="P24" s="344">
        <v>1.30015</v>
      </c>
      <c r="Q24" s="41"/>
      <c r="R24" s="37"/>
      <c r="S24" s="37"/>
      <c r="T24" s="37"/>
      <c r="U24" s="37"/>
      <c r="V24" s="273"/>
      <c r="W24" s="273"/>
      <c r="X24" s="273"/>
      <c r="Y24" s="273"/>
      <c r="Z24" s="27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273"/>
      <c r="CF24" s="273"/>
    </row>
    <row r="25" spans="1:84" s="15" customFormat="1" ht="30" customHeight="1">
      <c r="A25" s="98"/>
      <c r="B25" s="104" t="s">
        <v>5</v>
      </c>
      <c r="C25" s="414" t="s">
        <v>102</v>
      </c>
      <c r="D25" s="415"/>
      <c r="E25" s="415"/>
      <c r="F25" s="415"/>
      <c r="G25" s="415"/>
      <c r="H25" s="415"/>
      <c r="I25" s="415"/>
      <c r="J25" s="415"/>
      <c r="K25" s="415"/>
      <c r="L25" s="416"/>
      <c r="M25" s="159" t="s">
        <v>29</v>
      </c>
      <c r="N25" s="358" t="s">
        <v>87</v>
      </c>
      <c r="O25" s="359">
        <f>O26+O27</f>
        <v>240</v>
      </c>
      <c r="P25" s="360">
        <f>P26+P27</f>
        <v>2107</v>
      </c>
      <c r="Q25" s="41"/>
      <c r="R25" s="37"/>
      <c r="S25" s="37"/>
      <c r="T25" s="37"/>
      <c r="U25" s="37"/>
      <c r="V25" s="273"/>
      <c r="W25" s="273"/>
      <c r="X25" s="273"/>
      <c r="Y25" s="273"/>
      <c r="Z25" s="27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273"/>
      <c r="CF25" s="273"/>
    </row>
    <row r="26" spans="1:84" s="15" customFormat="1" ht="30" customHeight="1">
      <c r="A26" s="98"/>
      <c r="B26" s="105" t="s">
        <v>53</v>
      </c>
      <c r="C26" s="399" t="s">
        <v>80</v>
      </c>
      <c r="D26" s="400"/>
      <c r="E26" s="400"/>
      <c r="F26" s="400"/>
      <c r="G26" s="400" t="s">
        <v>64</v>
      </c>
      <c r="H26" s="400"/>
      <c r="I26" s="400"/>
      <c r="J26" s="400"/>
      <c r="K26" s="400"/>
      <c r="L26" s="401"/>
      <c r="M26" s="155" t="s">
        <v>73</v>
      </c>
      <c r="N26" s="79" t="s">
        <v>87</v>
      </c>
      <c r="O26" s="342">
        <v>132</v>
      </c>
      <c r="P26" s="360">
        <f>O26+'7 лип'!P26</f>
        <v>1122</v>
      </c>
      <c r="Q26" s="41"/>
      <c r="R26" s="37"/>
      <c r="S26" s="37"/>
      <c r="T26" s="37"/>
      <c r="U26" s="37"/>
      <c r="V26" s="273"/>
      <c r="W26" s="273"/>
      <c r="X26" s="273"/>
      <c r="Y26" s="273"/>
      <c r="Z26" s="27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273"/>
      <c r="CF26" s="273"/>
    </row>
    <row r="27" spans="1:84" s="15" customFormat="1" ht="30" customHeight="1">
      <c r="A27" s="98"/>
      <c r="B27" s="105" t="s">
        <v>54</v>
      </c>
      <c r="C27" s="85"/>
      <c r="D27" s="84"/>
      <c r="E27" s="84"/>
      <c r="F27" s="84"/>
      <c r="G27" s="400" t="s">
        <v>65</v>
      </c>
      <c r="H27" s="400"/>
      <c r="I27" s="400"/>
      <c r="J27" s="400"/>
      <c r="K27" s="400"/>
      <c r="L27" s="401"/>
      <c r="M27" s="155" t="s">
        <v>74</v>
      </c>
      <c r="N27" s="79" t="s">
        <v>87</v>
      </c>
      <c r="O27" s="342">
        <v>108</v>
      </c>
      <c r="P27" s="360">
        <f>O27+'7 лип'!P27</f>
        <v>985</v>
      </c>
      <c r="Q27" s="41"/>
      <c r="R27" s="37"/>
      <c r="S27" s="37"/>
      <c r="T27" s="37"/>
      <c r="U27" s="37"/>
      <c r="V27" s="273"/>
      <c r="W27" s="273"/>
      <c r="X27" s="273"/>
      <c r="Y27" s="273"/>
      <c r="Z27" s="27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273"/>
      <c r="CF27" s="273"/>
    </row>
    <row r="28" spans="1:84" s="61" customFormat="1" ht="30" customHeight="1">
      <c r="A28" s="106"/>
      <c r="B28" s="105" t="s">
        <v>6</v>
      </c>
      <c r="C28" s="399" t="s">
        <v>23</v>
      </c>
      <c r="D28" s="400"/>
      <c r="E28" s="400"/>
      <c r="F28" s="400"/>
      <c r="G28" s="400"/>
      <c r="H28" s="400"/>
      <c r="I28" s="400"/>
      <c r="J28" s="400"/>
      <c r="K28" s="400"/>
      <c r="L28" s="401"/>
      <c r="M28" s="155" t="s">
        <v>30</v>
      </c>
      <c r="N28" s="156" t="s">
        <v>45</v>
      </c>
      <c r="O28" s="338">
        <v>0.8072</v>
      </c>
      <c r="P28" s="339">
        <v>0.8191</v>
      </c>
      <c r="Q28" s="62"/>
      <c r="R28" s="62"/>
      <c r="S28" s="62"/>
      <c r="T28" s="62"/>
      <c r="U28" s="62"/>
      <c r="V28" s="279"/>
      <c r="W28" s="279"/>
      <c r="X28" s="279"/>
      <c r="Y28" s="279"/>
      <c r="Z28" s="28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279"/>
      <c r="CF28" s="279"/>
    </row>
    <row r="29" spans="1:84" s="15" customFormat="1" ht="30" customHeight="1">
      <c r="A29" s="98"/>
      <c r="B29" s="107" t="s">
        <v>7</v>
      </c>
      <c r="C29" s="411" t="s">
        <v>67</v>
      </c>
      <c r="D29" s="412"/>
      <c r="E29" s="412"/>
      <c r="F29" s="412"/>
      <c r="G29" s="412"/>
      <c r="H29" s="412"/>
      <c r="I29" s="412"/>
      <c r="J29" s="412"/>
      <c r="K29" s="412"/>
      <c r="L29" s="413"/>
      <c r="M29" s="157" t="s">
        <v>31</v>
      </c>
      <c r="N29" s="158" t="s">
        <v>45</v>
      </c>
      <c r="O29" s="343">
        <v>0.85773</v>
      </c>
      <c r="P29" s="343">
        <v>0.85773</v>
      </c>
      <c r="Q29" s="41"/>
      <c r="R29" s="37"/>
      <c r="S29" s="37"/>
      <c r="T29" s="37"/>
      <c r="U29" s="37"/>
      <c r="V29" s="273"/>
      <c r="W29" s="273"/>
      <c r="X29" s="273"/>
      <c r="Y29" s="273"/>
      <c r="Z29" s="27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273"/>
      <c r="CF29" s="273"/>
    </row>
    <row r="30" spans="1:84" s="15" customFormat="1" ht="58.5" customHeight="1">
      <c r="A30" s="98"/>
      <c r="B30" s="104" t="s">
        <v>10</v>
      </c>
      <c r="C30" s="417" t="s">
        <v>103</v>
      </c>
      <c r="D30" s="418"/>
      <c r="E30" s="418"/>
      <c r="F30" s="418"/>
      <c r="G30" s="418"/>
      <c r="H30" s="418"/>
      <c r="I30" s="418"/>
      <c r="J30" s="418"/>
      <c r="K30" s="418"/>
      <c r="L30" s="419"/>
      <c r="M30" s="159" t="s">
        <v>32</v>
      </c>
      <c r="N30" s="160" t="s">
        <v>86</v>
      </c>
      <c r="O30" s="359">
        <f>'7 лип'!O36</f>
        <v>-1845</v>
      </c>
      <c r="P30" s="360">
        <f>'1 січ'!O30</f>
        <v>-2146</v>
      </c>
      <c r="Q30" s="41"/>
      <c r="R30" s="37"/>
      <c r="S30" s="37"/>
      <c r="T30" s="37"/>
      <c r="U30" s="37"/>
      <c r="V30" s="273"/>
      <c r="W30" s="273"/>
      <c r="X30" s="273"/>
      <c r="Y30" s="273"/>
      <c r="Z30" s="27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273"/>
      <c r="CF30" s="273"/>
    </row>
    <row r="31" spans="1:84" s="15" customFormat="1" ht="51.75" customHeight="1">
      <c r="A31" s="98"/>
      <c r="B31" s="105" t="s">
        <v>13</v>
      </c>
      <c r="C31" s="420" t="s">
        <v>104</v>
      </c>
      <c r="D31" s="421"/>
      <c r="E31" s="421"/>
      <c r="F31" s="421"/>
      <c r="G31" s="421"/>
      <c r="H31" s="421"/>
      <c r="I31" s="421"/>
      <c r="J31" s="421"/>
      <c r="K31" s="421"/>
      <c r="L31" s="422"/>
      <c r="M31" s="155" t="s">
        <v>33</v>
      </c>
      <c r="N31" s="156" t="s">
        <v>86</v>
      </c>
      <c r="O31" s="345">
        <f>O32+O33</f>
        <v>2144</v>
      </c>
      <c r="P31" s="341">
        <f>P32+P33</f>
        <v>16465</v>
      </c>
      <c r="Q31" s="41"/>
      <c r="R31" s="37"/>
      <c r="S31" s="37"/>
      <c r="T31" s="37"/>
      <c r="U31" s="37"/>
      <c r="V31" s="273"/>
      <c r="W31" s="273"/>
      <c r="X31" s="273"/>
      <c r="Y31" s="273"/>
      <c r="Z31" s="27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273"/>
      <c r="CF31" s="273"/>
    </row>
    <row r="32" spans="1:84" s="61" customFormat="1" ht="30" customHeight="1">
      <c r="A32" s="106"/>
      <c r="B32" s="105" t="s">
        <v>55</v>
      </c>
      <c r="C32" s="399" t="s">
        <v>80</v>
      </c>
      <c r="D32" s="400"/>
      <c r="E32" s="400"/>
      <c r="F32" s="400"/>
      <c r="G32" s="400" t="s">
        <v>64</v>
      </c>
      <c r="H32" s="400"/>
      <c r="I32" s="400"/>
      <c r="J32" s="400"/>
      <c r="K32" s="400"/>
      <c r="L32" s="401"/>
      <c r="M32" s="155" t="s">
        <v>75</v>
      </c>
      <c r="N32" s="156" t="s">
        <v>86</v>
      </c>
      <c r="O32" s="346">
        <v>217</v>
      </c>
      <c r="P32" s="360">
        <f>O32+'7 лип'!P32</f>
        <v>1766</v>
      </c>
      <c r="Q32" s="62"/>
      <c r="R32" s="62"/>
      <c r="S32" s="62"/>
      <c r="T32" s="62"/>
      <c r="U32" s="62"/>
      <c r="V32" s="279"/>
      <c r="W32" s="279"/>
      <c r="X32" s="279"/>
      <c r="Y32" s="279"/>
      <c r="Z32" s="28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279"/>
      <c r="CF32" s="279"/>
    </row>
    <row r="33" spans="1:84" s="61" customFormat="1" ht="30" customHeight="1">
      <c r="A33" s="106"/>
      <c r="B33" s="105" t="s">
        <v>56</v>
      </c>
      <c r="C33" s="85"/>
      <c r="D33" s="84"/>
      <c r="E33" s="84"/>
      <c r="F33" s="84"/>
      <c r="G33" s="400" t="s">
        <v>65</v>
      </c>
      <c r="H33" s="400"/>
      <c r="I33" s="400"/>
      <c r="J33" s="400"/>
      <c r="K33" s="400"/>
      <c r="L33" s="401"/>
      <c r="M33" s="155" t="s">
        <v>76</v>
      </c>
      <c r="N33" s="156" t="s">
        <v>86</v>
      </c>
      <c r="O33" s="346">
        <v>1927</v>
      </c>
      <c r="P33" s="360">
        <f>O33+'7 лип'!P33</f>
        <v>14699</v>
      </c>
      <c r="Q33" s="62"/>
      <c r="R33" s="62"/>
      <c r="S33" s="62"/>
      <c r="T33" s="62"/>
      <c r="U33" s="62"/>
      <c r="V33" s="279"/>
      <c r="W33" s="279"/>
      <c r="X33" s="279"/>
      <c r="Y33" s="279"/>
      <c r="Z33" s="28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279"/>
      <c r="CF33" s="279"/>
    </row>
    <row r="34" spans="1:30" ht="53.25" customHeight="1">
      <c r="A34" s="98"/>
      <c r="B34" s="105" t="s">
        <v>14</v>
      </c>
      <c r="C34" s="420" t="s">
        <v>105</v>
      </c>
      <c r="D34" s="421"/>
      <c r="E34" s="421"/>
      <c r="F34" s="421"/>
      <c r="G34" s="421"/>
      <c r="H34" s="421"/>
      <c r="I34" s="421"/>
      <c r="J34" s="421"/>
      <c r="K34" s="421"/>
      <c r="L34" s="422"/>
      <c r="M34" s="155" t="s">
        <v>34</v>
      </c>
      <c r="N34" s="156" t="s">
        <v>86</v>
      </c>
      <c r="O34" s="346">
        <v>1893</v>
      </c>
      <c r="P34" s="360">
        <f>O34+'7 лип'!P34</f>
        <v>15913</v>
      </c>
      <c r="Q34" s="167">
        <f>IF(OR(ISBLANK(O21:P24),ISBLANK(O26:P29),ISBLANK(O32:O35),ISBLANK(O44:P44),ISBLANK(O37:P38),ISBLANK(P26:P28),ISBLANK(O40:P41),ISBLANK(P32:P35)),"Заповніть ВСІ комірки","")</f>
      </c>
      <c r="R34" s="37"/>
      <c r="S34" s="37"/>
      <c r="T34" s="37"/>
      <c r="U34" s="37"/>
      <c r="V34" s="273"/>
      <c r="W34" s="273"/>
      <c r="X34" s="273"/>
      <c r="Y34" s="273"/>
      <c r="Z34" s="278"/>
      <c r="AA34" s="49"/>
      <c r="AB34" s="49"/>
      <c r="AC34" s="49"/>
      <c r="AD34" s="49"/>
    </row>
    <row r="35" spans="1:30" ht="30.75" customHeight="1">
      <c r="A35" s="98"/>
      <c r="B35" s="108" t="s">
        <v>57</v>
      </c>
      <c r="C35" s="423" t="s">
        <v>61</v>
      </c>
      <c r="D35" s="424"/>
      <c r="E35" s="424"/>
      <c r="F35" s="424"/>
      <c r="G35" s="424"/>
      <c r="H35" s="424"/>
      <c r="I35" s="424"/>
      <c r="J35" s="424"/>
      <c r="K35" s="424"/>
      <c r="L35" s="425"/>
      <c r="M35" s="155" t="s">
        <v>77</v>
      </c>
      <c r="N35" s="156" t="s">
        <v>86</v>
      </c>
      <c r="O35" s="347">
        <v>0</v>
      </c>
      <c r="P35" s="360">
        <f>O35+'7 лип'!P35</f>
        <v>0</v>
      </c>
      <c r="Q35" s="22"/>
      <c r="S35" s="97"/>
      <c r="T35" s="37"/>
      <c r="U35" s="37"/>
      <c r="V35" s="273"/>
      <c r="W35" s="273"/>
      <c r="X35" s="273"/>
      <c r="Y35" s="273"/>
      <c r="Z35" s="278"/>
      <c r="AA35" s="49"/>
      <c r="AB35" s="49"/>
      <c r="AC35" s="49"/>
      <c r="AD35" s="49"/>
    </row>
    <row r="36" spans="1:30" ht="54.75" customHeight="1">
      <c r="A36" s="98"/>
      <c r="B36" s="105" t="s">
        <v>11</v>
      </c>
      <c r="C36" s="420" t="s">
        <v>106</v>
      </c>
      <c r="D36" s="421"/>
      <c r="E36" s="421"/>
      <c r="F36" s="421"/>
      <c r="G36" s="421"/>
      <c r="H36" s="421"/>
      <c r="I36" s="421"/>
      <c r="J36" s="421"/>
      <c r="K36" s="421"/>
      <c r="L36" s="422"/>
      <c r="M36" s="155" t="s">
        <v>35</v>
      </c>
      <c r="N36" s="156" t="s">
        <v>86</v>
      </c>
      <c r="O36" s="345">
        <f>O30+O31-O34</f>
        <v>-1594</v>
      </c>
      <c r="P36" s="341">
        <f>P30+P31-P34</f>
        <v>-1594</v>
      </c>
      <c r="Q36" s="22"/>
      <c r="S36" s="97"/>
      <c r="T36" s="37"/>
      <c r="U36" s="37"/>
      <c r="V36" s="273"/>
      <c r="W36" s="273"/>
      <c r="X36" s="273"/>
      <c r="Y36" s="273"/>
      <c r="Z36" s="278"/>
      <c r="AA36" s="49"/>
      <c r="AB36" s="49"/>
      <c r="AC36" s="49"/>
      <c r="AD36" s="49"/>
    </row>
    <row r="37" spans="1:30" ht="30.75" customHeight="1">
      <c r="A37" s="98"/>
      <c r="B37" s="107" t="s">
        <v>58</v>
      </c>
      <c r="C37" s="426" t="s">
        <v>60</v>
      </c>
      <c r="D37" s="427"/>
      <c r="E37" s="427"/>
      <c r="F37" s="427"/>
      <c r="G37" s="427"/>
      <c r="H37" s="427"/>
      <c r="I37" s="427"/>
      <c r="J37" s="427"/>
      <c r="K37" s="427"/>
      <c r="L37" s="428"/>
      <c r="M37" s="157" t="s">
        <v>78</v>
      </c>
      <c r="N37" s="158" t="s">
        <v>86</v>
      </c>
      <c r="O37" s="352">
        <v>0</v>
      </c>
      <c r="P37" s="364">
        <v>0</v>
      </c>
      <c r="Q37" s="22"/>
      <c r="S37" s="97"/>
      <c r="T37" s="37"/>
      <c r="U37" s="37"/>
      <c r="V37" s="273"/>
      <c r="W37" s="273"/>
      <c r="X37" s="273"/>
      <c r="Y37" s="273"/>
      <c r="Z37" s="278"/>
      <c r="AA37" s="49"/>
      <c r="AB37" s="49"/>
      <c r="AC37" s="49"/>
      <c r="AD37" s="49"/>
    </row>
    <row r="38" spans="1:30" ht="30.75" customHeight="1">
      <c r="A38" s="98"/>
      <c r="B38" s="104" t="s">
        <v>12</v>
      </c>
      <c r="C38" s="429" t="s">
        <v>68</v>
      </c>
      <c r="D38" s="415"/>
      <c r="E38" s="415"/>
      <c r="F38" s="415"/>
      <c r="G38" s="415"/>
      <c r="H38" s="415"/>
      <c r="I38" s="415"/>
      <c r="J38" s="415"/>
      <c r="K38" s="415"/>
      <c r="L38" s="416"/>
      <c r="M38" s="159" t="s">
        <v>36</v>
      </c>
      <c r="N38" s="260" t="s">
        <v>88</v>
      </c>
      <c r="O38" s="337">
        <v>423</v>
      </c>
      <c r="P38" s="360">
        <f>O38+'7 лип'!P38</f>
        <v>3058</v>
      </c>
      <c r="Q38" s="22"/>
      <c r="S38" s="97"/>
      <c r="T38" s="37"/>
      <c r="U38" s="37"/>
      <c r="V38" s="273"/>
      <c r="W38" s="273"/>
      <c r="X38" s="273"/>
      <c r="Y38" s="273"/>
      <c r="Z38" s="278"/>
      <c r="AA38" s="49"/>
      <c r="AB38" s="49"/>
      <c r="AC38" s="49"/>
      <c r="AD38" s="49"/>
    </row>
    <row r="39" spans="1:30" ht="32.25" customHeight="1">
      <c r="A39" s="98"/>
      <c r="B39" s="109" t="s">
        <v>19</v>
      </c>
      <c r="C39" s="420" t="s">
        <v>107</v>
      </c>
      <c r="D39" s="421"/>
      <c r="E39" s="421"/>
      <c r="F39" s="421"/>
      <c r="G39" s="421"/>
      <c r="H39" s="421"/>
      <c r="I39" s="421"/>
      <c r="J39" s="421"/>
      <c r="K39" s="421"/>
      <c r="L39" s="422"/>
      <c r="M39" s="155" t="s">
        <v>37</v>
      </c>
      <c r="N39" s="156" t="s">
        <v>86</v>
      </c>
      <c r="O39" s="340">
        <f>'7 лип'!O42</f>
        <v>28</v>
      </c>
      <c r="P39" s="341">
        <f>'1 січ'!O39</f>
        <v>24</v>
      </c>
      <c r="Q39" s="22"/>
      <c r="S39" s="97"/>
      <c r="T39" s="37"/>
      <c r="U39" s="37"/>
      <c r="V39" s="273"/>
      <c r="W39" s="273"/>
      <c r="X39" s="273"/>
      <c r="Y39" s="273"/>
      <c r="Z39" s="278"/>
      <c r="AA39" s="49"/>
      <c r="AB39" s="49"/>
      <c r="AC39" s="49"/>
      <c r="AD39" s="49"/>
    </row>
    <row r="40" spans="1:30" ht="27.75" customHeight="1">
      <c r="A40" s="98"/>
      <c r="B40" s="109" t="s">
        <v>20</v>
      </c>
      <c r="C40" s="420" t="s">
        <v>108</v>
      </c>
      <c r="D40" s="421"/>
      <c r="E40" s="421"/>
      <c r="F40" s="421"/>
      <c r="G40" s="421"/>
      <c r="H40" s="421"/>
      <c r="I40" s="421"/>
      <c r="J40" s="421"/>
      <c r="K40" s="421"/>
      <c r="L40" s="422"/>
      <c r="M40" s="155" t="s">
        <v>38</v>
      </c>
      <c r="N40" s="156" t="s">
        <v>86</v>
      </c>
      <c r="O40" s="342">
        <v>28</v>
      </c>
      <c r="P40" s="360">
        <f>O40+'7 лип'!P40</f>
        <v>190</v>
      </c>
      <c r="Q40" s="22"/>
      <c r="S40" s="97"/>
      <c r="T40" s="37"/>
      <c r="U40" s="37"/>
      <c r="V40" s="273"/>
      <c r="W40" s="273"/>
      <c r="X40" s="273"/>
      <c r="Y40" s="273"/>
      <c r="Z40" s="278"/>
      <c r="AA40" s="49"/>
      <c r="AB40" s="49"/>
      <c r="AC40" s="49"/>
      <c r="AD40" s="49"/>
    </row>
    <row r="41" spans="1:30" ht="29.25" customHeight="1">
      <c r="A41" s="98"/>
      <c r="B41" s="110" t="s">
        <v>21</v>
      </c>
      <c r="C41" s="420" t="s">
        <v>109</v>
      </c>
      <c r="D41" s="421"/>
      <c r="E41" s="421"/>
      <c r="F41" s="421"/>
      <c r="G41" s="421"/>
      <c r="H41" s="421"/>
      <c r="I41" s="421"/>
      <c r="J41" s="421"/>
      <c r="K41" s="421"/>
      <c r="L41" s="422"/>
      <c r="M41" s="155" t="s">
        <v>39</v>
      </c>
      <c r="N41" s="156" t="s">
        <v>86</v>
      </c>
      <c r="O41" s="348">
        <v>27</v>
      </c>
      <c r="P41" s="360">
        <f>O41+'7 лип'!P41</f>
        <v>185</v>
      </c>
      <c r="Q41" s="22"/>
      <c r="S41" s="97"/>
      <c r="T41" s="37"/>
      <c r="U41" s="37"/>
      <c r="V41" s="273"/>
      <c r="W41" s="273"/>
      <c r="X41" s="273"/>
      <c r="Y41" s="273"/>
      <c r="Z41" s="278"/>
      <c r="AA41" s="49"/>
      <c r="AB41" s="49"/>
      <c r="AC41" s="49"/>
      <c r="AD41" s="49"/>
    </row>
    <row r="42" spans="1:30" ht="29.25" customHeight="1">
      <c r="A42" s="98"/>
      <c r="B42" s="356" t="s">
        <v>22</v>
      </c>
      <c r="C42" s="430" t="s">
        <v>110</v>
      </c>
      <c r="D42" s="431"/>
      <c r="E42" s="431"/>
      <c r="F42" s="431"/>
      <c r="G42" s="431"/>
      <c r="H42" s="431"/>
      <c r="I42" s="431"/>
      <c r="J42" s="431"/>
      <c r="K42" s="431"/>
      <c r="L42" s="432"/>
      <c r="M42" s="157" t="s">
        <v>100</v>
      </c>
      <c r="N42" s="158" t="s">
        <v>86</v>
      </c>
      <c r="O42" s="357">
        <f>O39+O40-O41</f>
        <v>29</v>
      </c>
      <c r="P42" s="351">
        <f>P39+P40-P41</f>
        <v>29</v>
      </c>
      <c r="Q42" s="22"/>
      <c r="S42" s="97"/>
      <c r="T42" s="37"/>
      <c r="U42" s="37"/>
      <c r="V42" s="273"/>
      <c r="W42" s="273"/>
      <c r="X42" s="273"/>
      <c r="Y42" s="273"/>
      <c r="Z42" s="278"/>
      <c r="AA42" s="49"/>
      <c r="AB42" s="49"/>
      <c r="AC42" s="49"/>
      <c r="AD42" s="49"/>
    </row>
    <row r="43" spans="1:30" ht="54" customHeight="1">
      <c r="A43" s="98"/>
      <c r="B43" s="353" t="s">
        <v>62</v>
      </c>
      <c r="C43" s="433" t="s">
        <v>111</v>
      </c>
      <c r="D43" s="434"/>
      <c r="E43" s="434"/>
      <c r="F43" s="434"/>
      <c r="G43" s="434"/>
      <c r="H43" s="434"/>
      <c r="I43" s="434"/>
      <c r="J43" s="434"/>
      <c r="K43" s="434"/>
      <c r="L43" s="435"/>
      <c r="M43" s="159" t="s">
        <v>40</v>
      </c>
      <c r="N43" s="160" t="s">
        <v>86</v>
      </c>
      <c r="O43" s="354">
        <f>O36+O42</f>
        <v>-1565</v>
      </c>
      <c r="P43" s="355">
        <f>P36+P42</f>
        <v>-1565</v>
      </c>
      <c r="Q43" s="22"/>
      <c r="S43" s="97"/>
      <c r="T43" s="37"/>
      <c r="U43" s="37"/>
      <c r="V43" s="273"/>
      <c r="W43" s="273"/>
      <c r="X43" s="273"/>
      <c r="Y43" s="273"/>
      <c r="Z43" s="278"/>
      <c r="AA43" s="49"/>
      <c r="AB43" s="49"/>
      <c r="AC43" s="49"/>
      <c r="AD43" s="49"/>
    </row>
    <row r="44" spans="1:30" ht="33" customHeight="1" thickBot="1">
      <c r="A44" s="98"/>
      <c r="B44" s="111" t="s">
        <v>99</v>
      </c>
      <c r="C44" s="436" t="s">
        <v>81</v>
      </c>
      <c r="D44" s="437"/>
      <c r="E44" s="437"/>
      <c r="F44" s="437"/>
      <c r="G44" s="437"/>
      <c r="H44" s="437"/>
      <c r="I44" s="437"/>
      <c r="J44" s="437"/>
      <c r="K44" s="437"/>
      <c r="L44" s="438"/>
      <c r="M44" s="161" t="s">
        <v>41</v>
      </c>
      <c r="N44" s="162" t="s">
        <v>86</v>
      </c>
      <c r="O44" s="350">
        <v>0</v>
      </c>
      <c r="P44" s="363">
        <v>0</v>
      </c>
      <c r="Q44" s="22"/>
      <c r="S44" s="97"/>
      <c r="T44" s="37"/>
      <c r="U44" s="37"/>
      <c r="V44" s="273"/>
      <c r="W44" s="273"/>
      <c r="X44" s="273"/>
      <c r="Y44" s="273"/>
      <c r="Z44" s="278"/>
      <c r="AA44" s="49"/>
      <c r="AB44" s="49"/>
      <c r="AC44" s="49"/>
      <c r="AD44" s="49"/>
    </row>
    <row r="45" spans="1:84" s="16" customFormat="1" ht="29.25" customHeight="1">
      <c r="A45" s="61"/>
      <c r="B45" s="8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6"/>
      <c r="P45" s="77"/>
      <c r="Q45" s="167"/>
      <c r="R45" s="62"/>
      <c r="S45" s="62"/>
      <c r="T45" s="62"/>
      <c r="U45" s="62"/>
      <c r="V45" s="279"/>
      <c r="W45" s="279"/>
      <c r="X45" s="279"/>
      <c r="Y45" s="279"/>
      <c r="Z45" s="280"/>
      <c r="AA45" s="60"/>
      <c r="AB45" s="60"/>
      <c r="AC45" s="60"/>
      <c r="AD45" s="6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286"/>
      <c r="CF45" s="286"/>
    </row>
    <row r="46" spans="1:84" s="16" customFormat="1" ht="42.75" customHeight="1">
      <c r="A46" s="61"/>
      <c r="B46" s="11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5"/>
      <c r="O46" s="76"/>
      <c r="P46" s="77"/>
      <c r="Q46" s="59"/>
      <c r="R46" s="62"/>
      <c r="S46" s="62"/>
      <c r="T46" s="62"/>
      <c r="U46" s="62"/>
      <c r="V46" s="279"/>
      <c r="W46" s="279"/>
      <c r="X46" s="279"/>
      <c r="Y46" s="279"/>
      <c r="Z46" s="281"/>
      <c r="AA46" s="60"/>
      <c r="AB46" s="60"/>
      <c r="AC46" s="60"/>
      <c r="AD46" s="6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286"/>
      <c r="CF46" s="286"/>
    </row>
    <row r="47" spans="1:84" s="16" customFormat="1" ht="12.75" customHeight="1">
      <c r="A47" s="61"/>
      <c r="B47" s="8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5"/>
      <c r="O47" s="76"/>
      <c r="P47" s="77"/>
      <c r="Q47" s="59"/>
      <c r="R47" s="62"/>
      <c r="S47" s="62"/>
      <c r="T47" s="62"/>
      <c r="U47" s="62"/>
      <c r="V47" s="279"/>
      <c r="W47" s="279"/>
      <c r="X47" s="279"/>
      <c r="Y47" s="279"/>
      <c r="Z47" s="281"/>
      <c r="AA47" s="60"/>
      <c r="AB47" s="60"/>
      <c r="AC47" s="60"/>
      <c r="AD47" s="6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286"/>
      <c r="CF47" s="286"/>
    </row>
    <row r="48" spans="1:84" s="16" customFormat="1" ht="12.75" customHeight="1">
      <c r="A48" s="61"/>
      <c r="B48" s="8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75"/>
      <c r="O48" s="76"/>
      <c r="P48" s="77"/>
      <c r="Q48" s="59"/>
      <c r="R48" s="62"/>
      <c r="S48" s="62"/>
      <c r="T48" s="62"/>
      <c r="U48" s="62"/>
      <c r="V48" s="279"/>
      <c r="W48" s="279"/>
      <c r="X48" s="279"/>
      <c r="Y48" s="279"/>
      <c r="Z48" s="281"/>
      <c r="AA48" s="60"/>
      <c r="AB48" s="60"/>
      <c r="AC48" s="60"/>
      <c r="AD48" s="6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286"/>
      <c r="CF48" s="286"/>
    </row>
    <row r="49" spans="1:84" s="16" customFormat="1" ht="30">
      <c r="A49" s="61"/>
      <c r="B49" s="442"/>
      <c r="C49" s="442"/>
      <c r="D49" s="442"/>
      <c r="E49" s="442"/>
      <c r="F49" s="442"/>
      <c r="G49" s="442"/>
      <c r="H49" s="64"/>
      <c r="I49" s="114"/>
      <c r="J49" s="114"/>
      <c r="K49" s="114"/>
      <c r="L49" s="439" t="s">
        <v>140</v>
      </c>
      <c r="M49" s="439"/>
      <c r="N49" s="439"/>
      <c r="O49" s="439"/>
      <c r="P49" s="167">
        <f>IF(ISBLANK(L49),"ЗАПОВНІТЬ прізвище","")</f>
      </c>
      <c r="Q49" s="59"/>
      <c r="R49" s="62"/>
      <c r="S49" s="62"/>
      <c r="T49" s="62"/>
      <c r="U49" s="62"/>
      <c r="V49" s="279"/>
      <c r="W49" s="279"/>
      <c r="X49" s="279"/>
      <c r="Y49" s="279"/>
      <c r="Z49" s="281"/>
      <c r="AA49" s="60"/>
      <c r="AB49" s="60"/>
      <c r="AC49" s="60"/>
      <c r="AD49" s="6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286"/>
      <c r="CF49" s="286"/>
    </row>
    <row r="50" spans="1:22" ht="19.5" customHeight="1">
      <c r="A50" s="61"/>
      <c r="B50" s="132"/>
      <c r="C50" s="440" t="s">
        <v>91</v>
      </c>
      <c r="D50" s="440"/>
      <c r="E50" s="440"/>
      <c r="F50" s="440"/>
      <c r="G50" s="133"/>
      <c r="H50" s="120"/>
      <c r="I50" s="119"/>
      <c r="J50" s="112"/>
      <c r="K50" s="112"/>
      <c r="L50" s="441" t="s">
        <v>94</v>
      </c>
      <c r="M50" s="441"/>
      <c r="N50" s="441"/>
      <c r="O50" s="441"/>
      <c r="P50" s="63"/>
      <c r="Q50" s="42"/>
      <c r="R50" s="43"/>
      <c r="S50" s="40"/>
      <c r="T50" s="40"/>
      <c r="U50" s="40"/>
      <c r="V50" s="275"/>
    </row>
    <row r="51" spans="1:22" ht="45" customHeight="1">
      <c r="A51" s="17"/>
      <c r="B51" s="442"/>
      <c r="C51" s="442"/>
      <c r="D51" s="442"/>
      <c r="E51" s="442"/>
      <c r="F51" s="442"/>
      <c r="G51" s="442"/>
      <c r="H51" s="443"/>
      <c r="I51" s="443"/>
      <c r="J51" s="118"/>
      <c r="K51" s="118"/>
      <c r="L51" s="439" t="s">
        <v>141</v>
      </c>
      <c r="M51" s="439"/>
      <c r="N51" s="439"/>
      <c r="O51" s="439"/>
      <c r="P51" s="208">
        <f>IF(ISBLANK(L51),"ЗАПОВНІТЬ прізвище","")</f>
      </c>
      <c r="Q51" s="44"/>
      <c r="R51" s="45"/>
      <c r="S51" s="40"/>
      <c r="T51" s="40"/>
      <c r="U51" s="40"/>
      <c r="V51" s="275"/>
    </row>
    <row r="52" spans="1:22" ht="24" customHeight="1">
      <c r="A52" s="17"/>
      <c r="B52" s="447" t="s">
        <v>92</v>
      </c>
      <c r="C52" s="448"/>
      <c r="D52" s="448"/>
      <c r="E52" s="448"/>
      <c r="F52" s="448"/>
      <c r="G52" s="448"/>
      <c r="H52" s="449"/>
      <c r="I52" s="449"/>
      <c r="J52" s="113"/>
      <c r="K52" s="113"/>
      <c r="L52" s="441" t="s">
        <v>95</v>
      </c>
      <c r="M52" s="441"/>
      <c r="N52" s="441"/>
      <c r="O52" s="441"/>
      <c r="P52" s="58"/>
      <c r="Q52" s="44"/>
      <c r="R52" s="45"/>
      <c r="S52" s="40"/>
      <c r="T52" s="40"/>
      <c r="U52" s="40"/>
      <c r="V52" s="275"/>
    </row>
    <row r="53" spans="1:22" ht="44.25" customHeight="1">
      <c r="A53" s="17"/>
      <c r="B53" s="442"/>
      <c r="C53" s="442"/>
      <c r="D53" s="442"/>
      <c r="E53" s="442"/>
      <c r="F53" s="442"/>
      <c r="G53" s="442"/>
      <c r="H53" s="9"/>
      <c r="I53" s="10"/>
      <c r="J53" s="10"/>
      <c r="K53" s="10"/>
      <c r="L53" s="450" t="s">
        <v>142</v>
      </c>
      <c r="M53" s="450"/>
      <c r="N53" s="450"/>
      <c r="O53" s="450"/>
      <c r="P53" s="167">
        <f>IF(ISBLANK(L53),"ЗАПОВНІТЬ прізвище","")</f>
      </c>
      <c r="Q53" s="42"/>
      <c r="R53" s="43"/>
      <c r="S53" s="40"/>
      <c r="T53" s="40"/>
      <c r="U53" s="40"/>
      <c r="V53" s="275"/>
    </row>
    <row r="54" spans="1:22" ht="36.75" customHeight="1">
      <c r="A54" s="17"/>
      <c r="B54" s="169"/>
      <c r="C54" s="451" t="s">
        <v>93</v>
      </c>
      <c r="D54" s="451"/>
      <c r="E54" s="451"/>
      <c r="F54" s="451"/>
      <c r="G54" s="68"/>
      <c r="H54" s="9"/>
      <c r="I54" s="119"/>
      <c r="J54" s="115"/>
      <c r="K54" s="115"/>
      <c r="L54" s="441" t="s">
        <v>95</v>
      </c>
      <c r="M54" s="441"/>
      <c r="N54" s="441"/>
      <c r="O54" s="441"/>
      <c r="P54" s="204"/>
      <c r="Q54" s="44"/>
      <c r="R54" s="45"/>
      <c r="S54" s="46"/>
      <c r="T54" s="45"/>
      <c r="U54" s="47"/>
      <c r="V54" s="275"/>
    </row>
    <row r="55" spans="1:84" ht="54.75" customHeight="1">
      <c r="A55" s="17"/>
      <c r="B55" s="334" t="s">
        <v>98</v>
      </c>
      <c r="C55" s="290"/>
      <c r="D55" s="333"/>
      <c r="E55" s="454" t="s">
        <v>143</v>
      </c>
      <c r="F55" s="454"/>
      <c r="G55" s="454"/>
      <c r="H55" s="131" t="s">
        <v>51</v>
      </c>
      <c r="I55" s="292" t="s">
        <v>144</v>
      </c>
      <c r="K55" s="193" t="s">
        <v>97</v>
      </c>
      <c r="L55" s="455" t="s">
        <v>145</v>
      </c>
      <c r="M55" s="455"/>
      <c r="N55" s="455"/>
      <c r="O55" s="456" t="s">
        <v>146</v>
      </c>
      <c r="P55" s="456"/>
      <c r="Q55" s="136"/>
      <c r="R55" s="194"/>
      <c r="S55" s="44"/>
      <c r="T55" s="45"/>
      <c r="U55" s="284"/>
      <c r="V55" s="282"/>
      <c r="W55" s="283"/>
      <c r="X55" s="275"/>
      <c r="Z55" s="264"/>
      <c r="AA55" s="264"/>
      <c r="CE55" s="48"/>
      <c r="CF55" s="48"/>
    </row>
    <row r="56" spans="1:84" ht="24" customHeight="1">
      <c r="A56" s="17"/>
      <c r="B56" s="17"/>
      <c r="C56" s="17"/>
      <c r="D56" s="17"/>
      <c r="E56" s="168">
        <f>IF(ISBLANK(E55),"ЗАПОВНІТЬ Код міста, № телефону","")</f>
      </c>
      <c r="F56" s="13"/>
      <c r="G56" s="13"/>
      <c r="I56" s="168">
        <f>IF(ISBLANK(I55),"ЗАПОВНІТЬ Код міста, № факсу","")</f>
      </c>
      <c r="L56" s="168">
        <f>IF(ISBLANK(L55),"ЗАПОВНІТЬ ел.пошта","")</f>
      </c>
      <c r="M56" s="13"/>
      <c r="N56" s="67"/>
      <c r="Q56" s="13"/>
      <c r="R56" s="195"/>
      <c r="S56" s="42"/>
      <c r="T56" s="43"/>
      <c r="U56" s="275"/>
      <c r="V56" s="275"/>
      <c r="W56" s="275"/>
      <c r="X56" s="275"/>
      <c r="Z56" s="264"/>
      <c r="AA56" s="264"/>
      <c r="CE56" s="48"/>
      <c r="CF56" s="48"/>
    </row>
    <row r="57" spans="1:22" ht="18.75" customHeight="1">
      <c r="A57" s="17"/>
      <c r="Q57" s="44"/>
      <c r="R57" s="45"/>
      <c r="S57" s="40"/>
      <c r="T57" s="40"/>
      <c r="U57" s="40"/>
      <c r="V57" s="275"/>
    </row>
    <row r="58" spans="2:84" s="16" customFormat="1" ht="22.5">
      <c r="B58" s="8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67"/>
      <c r="N58" s="11"/>
      <c r="O58" s="11"/>
      <c r="P58" s="11"/>
      <c r="Q58" s="201"/>
      <c r="R58" s="201"/>
      <c r="S58" s="201"/>
      <c r="T58" s="201"/>
      <c r="U58" s="201"/>
      <c r="V58" s="286"/>
      <c r="W58" s="286"/>
      <c r="X58" s="286"/>
      <c r="Y58" s="286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286"/>
      <c r="CF58" s="286"/>
    </row>
    <row r="59" spans="2:84" s="16" customFormat="1" ht="22.5">
      <c r="B59" s="8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67"/>
      <c r="N59" s="11"/>
      <c r="O59" s="11"/>
      <c r="P59" s="11"/>
      <c r="Q59" s="201"/>
      <c r="R59" s="201"/>
      <c r="S59" s="201"/>
      <c r="T59" s="201"/>
      <c r="U59" s="201"/>
      <c r="V59" s="286"/>
      <c r="W59" s="286"/>
      <c r="X59" s="286"/>
      <c r="Y59" s="286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286"/>
      <c r="CF59" s="286"/>
    </row>
    <row r="60" ht="22.5">
      <c r="A60" s="17"/>
    </row>
    <row r="61" ht="22.5">
      <c r="C61" s="21"/>
    </row>
    <row r="63" spans="1:84" s="24" customFormat="1" ht="42.75" customHeight="1">
      <c r="A63" s="1"/>
      <c r="B63" s="8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7"/>
      <c r="N63" s="11"/>
      <c r="O63" s="11"/>
      <c r="P63" s="11"/>
      <c r="V63" s="264"/>
      <c r="W63" s="264"/>
      <c r="X63" s="264"/>
      <c r="Y63" s="264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264"/>
      <c r="CF63" s="264"/>
    </row>
  </sheetData>
  <sheetProtection password="CF22" sheet="1" selectLockedCells="1"/>
  <mergeCells count="64"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C32:F32"/>
    <mergeCell ref="G32:L32"/>
    <mergeCell ref="C21:F21"/>
    <mergeCell ref="G21:L21"/>
    <mergeCell ref="G22:L22"/>
    <mergeCell ref="C23:L23"/>
    <mergeCell ref="C24:L24"/>
    <mergeCell ref="C25:L25"/>
    <mergeCell ref="C19:L19"/>
    <mergeCell ref="B12:F12"/>
    <mergeCell ref="G12:P12"/>
    <mergeCell ref="G13:H13"/>
    <mergeCell ref="G14:P14"/>
    <mergeCell ref="C20:L20"/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</mergeCells>
  <conditionalFormatting sqref="N4">
    <cfRule type="containsText" priority="30" dxfId="220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220" operator="containsText" text="Заповніть">
      <formula>NOT(ISERROR(SEARCH("Заповніть",Q34)))</formula>
    </cfRule>
  </conditionalFormatting>
  <conditionalFormatting sqref="Q14">
    <cfRule type="containsText" priority="26" dxfId="220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221" operator="equal" stopIfTrue="1">
      <formula>0</formula>
    </cfRule>
  </conditionalFormatting>
  <conditionalFormatting sqref="Q12">
    <cfRule type="containsText" priority="24" dxfId="220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220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220" operator="containsText" text="Заповніть">
      <formula>NOT(ISERROR(SEARCH("Заповніть",Q45)))</formula>
    </cfRule>
  </conditionalFormatting>
  <conditionalFormatting sqref="B50 B54">
    <cfRule type="containsText" priority="13" dxfId="220" operator="containsText" stopIfTrue="1" text="ЗАПОВНІТЬ">
      <formula>NOT(ISERROR(SEARCH("ЗАПОВНІТЬ",B50)))</formula>
    </cfRule>
  </conditionalFormatting>
  <conditionalFormatting sqref="O45:P48">
    <cfRule type="cellIs" priority="11" dxfId="221" operator="equal" stopIfTrue="1">
      <formula>0</formula>
    </cfRule>
  </conditionalFormatting>
  <conditionalFormatting sqref="O23:P24">
    <cfRule type="cellIs" priority="4" dxfId="221" operator="equal" stopIfTrue="1">
      <formula>0</formula>
    </cfRule>
  </conditionalFormatting>
  <conditionalFormatting sqref="O28:P29">
    <cfRule type="cellIs" priority="3" dxfId="221" operator="equal" stopIfTrue="1">
      <formula>0</formula>
    </cfRule>
  </conditionalFormatting>
  <conditionalFormatting sqref="P37">
    <cfRule type="cellIs" priority="2" dxfId="221" operator="equal" stopIfTrue="1">
      <formula>0</formula>
    </cfRule>
  </conditionalFormatting>
  <conditionalFormatting sqref="P44">
    <cfRule type="cellIs" priority="1" dxfId="221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Шкурко Світлана Петрівна</dc:creator>
  <cp:keywords/>
  <dc:description/>
  <cp:lastModifiedBy>Admin</cp:lastModifiedBy>
  <cp:lastPrinted>2020-12-21T09:29:13Z</cp:lastPrinted>
  <dcterms:created xsi:type="dcterms:W3CDTF">2005-08-04T09:29:34Z</dcterms:created>
  <dcterms:modified xsi:type="dcterms:W3CDTF">2021-01-14T09:22:08Z</dcterms:modified>
  <cp:category/>
  <cp:version/>
  <cp:contentType/>
  <cp:contentStatus/>
</cp:coreProperties>
</file>