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50" tabRatio="646"/>
  </bookViews>
  <sheets>
    <sheet name="Фінансовий план" sheetId="11" r:id="rId1"/>
  </sheets>
  <calcPr calcId="125725"/>
</workbook>
</file>

<file path=xl/calcChain.xml><?xml version="1.0" encoding="utf-8"?>
<calcChain xmlns="http://schemas.openxmlformats.org/spreadsheetml/2006/main">
  <c r="U39" i="11"/>
  <c r="U81"/>
  <c r="Q81"/>
  <c r="Q97" s="1"/>
  <c r="L81"/>
  <c r="M81"/>
  <c r="N81"/>
  <c r="O81"/>
  <c r="P81"/>
  <c r="R81"/>
  <c r="S81"/>
  <c r="T81"/>
  <c r="K81"/>
  <c r="R40"/>
  <c r="S40"/>
  <c r="T40"/>
  <c r="U40"/>
  <c r="K40"/>
  <c r="Q40"/>
  <c r="M40"/>
  <c r="N40"/>
  <c r="O40"/>
  <c r="P40"/>
  <c r="D81" l="1"/>
  <c r="U106" l="1"/>
  <c r="U110" s="1"/>
  <c r="U127" s="1"/>
  <c r="S106"/>
  <c r="S127" s="1"/>
  <c r="Q106"/>
  <c r="Q127" s="1"/>
  <c r="M106"/>
  <c r="M127" s="1"/>
  <c r="L106"/>
  <c r="L110" s="1"/>
  <c r="K106"/>
  <c r="K127" s="1"/>
  <c r="D106"/>
  <c r="D110" s="1"/>
  <c r="D127" s="1"/>
  <c r="Q98"/>
  <c r="P98"/>
  <c r="N98"/>
  <c r="D93"/>
  <c r="U84"/>
  <c r="U97" s="1"/>
  <c r="U98" s="1"/>
  <c r="T84"/>
  <c r="T97" s="1"/>
  <c r="T98" s="1"/>
  <c r="S84"/>
  <c r="R84"/>
  <c r="F84"/>
  <c r="E84"/>
  <c r="D83"/>
  <c r="D84" s="1"/>
  <c r="C83"/>
  <c r="R97"/>
  <c r="P97"/>
  <c r="O97"/>
  <c r="N97"/>
  <c r="K97"/>
  <c r="K98" s="1"/>
  <c r="O65"/>
  <c r="O62"/>
  <c r="O98" s="1"/>
  <c r="L62"/>
  <c r="U57"/>
  <c r="U128" s="1"/>
  <c r="T57"/>
  <c r="S57"/>
  <c r="R57"/>
  <c r="Q57"/>
  <c r="P57"/>
  <c r="O57"/>
  <c r="N57"/>
  <c r="M57"/>
  <c r="F57"/>
  <c r="E57"/>
  <c r="U56"/>
  <c r="T56"/>
  <c r="S56"/>
  <c r="R56"/>
  <c r="Q56"/>
  <c r="M56"/>
  <c r="L55"/>
  <c r="K55"/>
  <c r="D55"/>
  <c r="D50"/>
  <c r="D43"/>
  <c r="L29"/>
  <c r="L40" s="1"/>
  <c r="D29"/>
  <c r="S97" l="1"/>
  <c r="S98" s="1"/>
  <c r="S128" s="1"/>
  <c r="Q128"/>
  <c r="T128"/>
  <c r="K57"/>
  <c r="K128" s="1"/>
  <c r="K56"/>
  <c r="D40"/>
  <c r="D56" s="1"/>
  <c r="L56"/>
  <c r="N128"/>
  <c r="O128"/>
  <c r="P128"/>
  <c r="D97"/>
  <c r="D57"/>
  <c r="L57"/>
  <c r="M83"/>
  <c r="M84" s="1"/>
  <c r="M97" s="1"/>
  <c r="M98" s="1"/>
  <c r="M128" s="1"/>
  <c r="D98"/>
  <c r="M110"/>
  <c r="S110"/>
  <c r="L83"/>
  <c r="L84" s="1"/>
  <c r="L97" s="1"/>
  <c r="L98" s="1"/>
  <c r="Q110"/>
  <c r="D128" l="1"/>
  <c r="L128"/>
</calcChain>
</file>

<file path=xl/sharedStrings.xml><?xml version="1.0" encoding="utf-8"?>
<sst xmlns="http://schemas.openxmlformats.org/spreadsheetml/2006/main" count="462" uniqueCount="184">
  <si>
    <t>ПОГОДЖЕНО</t>
  </si>
  <si>
    <t>ЗАТВЕРДЖЕНО</t>
  </si>
  <si>
    <t>М.П.</t>
  </si>
  <si>
    <t>(найменування ліцензіата)</t>
  </si>
  <si>
    <t>№ з/п</t>
  </si>
  <si>
    <t>Кількісний показник (одиниця виміру)</t>
  </si>
  <si>
    <t>№ аркуша обґрунтовуючих матеріалів</t>
  </si>
  <si>
    <t>Економія фонду заробітної плати (тис. грн./рік)</t>
  </si>
  <si>
    <t>загальна сума</t>
  </si>
  <si>
    <t>з урахуванням:</t>
  </si>
  <si>
    <t>виробничі інвестиції з прибутку</t>
  </si>
  <si>
    <t>І</t>
  </si>
  <si>
    <t>Виробництво теплової енергії</t>
  </si>
  <si>
    <t>1.1</t>
  </si>
  <si>
    <t>Будівництво, реконструкція та модернізація об'єктів теплопостачання (звільняється від оподаткування згідно з пунктом 154.9 статті 154 Податкового кодексу України), з урахуванням:</t>
  </si>
  <si>
    <t>1.1.1</t>
  </si>
  <si>
    <t>Заходи зі зниження питомих витрат, а також втрат ресурсів, з них:</t>
  </si>
  <si>
    <t>Усього за підпунктом 1.1.1</t>
  </si>
  <si>
    <t>х</t>
  </si>
  <si>
    <t>1.1.2</t>
  </si>
  <si>
    <t>х </t>
  </si>
  <si>
    <t>Усього за підпунктом 1.1.2</t>
  </si>
  <si>
    <t>1.1.3</t>
  </si>
  <si>
    <t>Інші заходи, з них:</t>
  </si>
  <si>
    <t>Усього за підпунктом 1.1.3</t>
  </si>
  <si>
    <t>Усього за пунктом 1.1</t>
  </si>
  <si>
    <t>1.2</t>
  </si>
  <si>
    <t>Інші заходи (не звільняється від оподаткування згідно з пунктом 154.9 статті 154 Податкового кодексу України), з урахуванням:</t>
  </si>
  <si>
    <t>1.2.1</t>
  </si>
  <si>
    <t>Усього за підпунктом 1.2.1</t>
  </si>
  <si>
    <t>1.2.2</t>
  </si>
  <si>
    <t>Заходи щодо забезпечення технологічного та/або комерційного обліку ресурсів, з них:</t>
  </si>
  <si>
    <t>Усього за підпунктом 1.2.2</t>
  </si>
  <si>
    <t>1.2.3</t>
  </si>
  <si>
    <t>Заходи щодо впровадження та розвитку інформаційних технологій, з них:</t>
  </si>
  <si>
    <t>Усього за підпунктом 1.2.3</t>
  </si>
  <si>
    <t>1.2.4</t>
  </si>
  <si>
    <t>Заходи щодо модернізації та закупівлі транспортних засобів спеціального та спеціалізованого призначення, з них:</t>
  </si>
  <si>
    <t>Усього за підпунктом 1.2.4</t>
  </si>
  <si>
    <t>1.2.5</t>
  </si>
  <si>
    <t>Усього за підпунктом 1.2.5</t>
  </si>
  <si>
    <t>Усього за пунктом 1.2</t>
  </si>
  <si>
    <t>Усього за розділом І</t>
  </si>
  <si>
    <t>ІІ</t>
  </si>
  <si>
    <t>Транспортування теплової енергії</t>
  </si>
  <si>
    <t>2.1</t>
  </si>
  <si>
    <t>2.1.1</t>
  </si>
  <si>
    <t>Усього за підпунктом 2.1.1</t>
  </si>
  <si>
    <t>2.1.2</t>
  </si>
  <si>
    <t>Усього за підпунктом 2.1.2</t>
  </si>
  <si>
    <t>2.1.3</t>
  </si>
  <si>
    <t>Усього за підпунктом 2.1.3</t>
  </si>
  <si>
    <t>Усього за пунктом 2.1</t>
  </si>
  <si>
    <t>2.2</t>
  </si>
  <si>
    <t>2.2.1</t>
  </si>
  <si>
    <t>Усього за підпунктом 2.2.1</t>
  </si>
  <si>
    <t>2.2.2</t>
  </si>
  <si>
    <t>2.2.2.1</t>
  </si>
  <si>
    <t>Усього за підпунктом 2.2.2</t>
  </si>
  <si>
    <t>2.2.3</t>
  </si>
  <si>
    <t>Усього за підпунктом 2.2.3</t>
  </si>
  <si>
    <t>2.2.4</t>
  </si>
  <si>
    <t>Усього за підпунктом 2.2.4</t>
  </si>
  <si>
    <t>2.2.5</t>
  </si>
  <si>
    <t>Усього за підпунктом 2.2.5</t>
  </si>
  <si>
    <t>Усього за пунктом 2.2</t>
  </si>
  <si>
    <t>Усього за розділом ІІ</t>
  </si>
  <si>
    <t>ІІІ</t>
  </si>
  <si>
    <t>Постачання теплової енергії</t>
  </si>
  <si>
    <t>3.1</t>
  </si>
  <si>
    <t>3.1.1</t>
  </si>
  <si>
    <t>Усього за підпунктом 3.1.1</t>
  </si>
  <si>
    <t>3.1.2</t>
  </si>
  <si>
    <t>Усього за підпунктом 3.1.2</t>
  </si>
  <si>
    <t>3.1.3</t>
  </si>
  <si>
    <t>Усього за підпунктом 3.1.3</t>
  </si>
  <si>
    <t>Усього за пунктом 3.1</t>
  </si>
  <si>
    <t>3.2</t>
  </si>
  <si>
    <t>3.2.1</t>
  </si>
  <si>
    <t>Усього за підпунктом 3.2.1</t>
  </si>
  <si>
    <t>3.2.2</t>
  </si>
  <si>
    <t>Усього за підпунктом 3.2.2</t>
  </si>
  <si>
    <t>3.2.3</t>
  </si>
  <si>
    <t>Усього за підпунктом 3.2.3</t>
  </si>
  <si>
    <t>3.2.4</t>
  </si>
  <si>
    <t>3.2.5</t>
  </si>
  <si>
    <t>Усього за підпунктом 3.2.5</t>
  </si>
  <si>
    <t>Усього за пунктом 3.2</t>
  </si>
  <si>
    <t>Усього за розділом ІІІ</t>
  </si>
  <si>
    <t>Усього за інвестиційною програмою</t>
  </si>
  <si>
    <t>х - ліцензіатом не заповнюється.</t>
  </si>
  <si>
    <t>Головний інженер</t>
  </si>
  <si>
    <t>(посада відповідального виконавця)</t>
  </si>
  <si>
    <t>(підпис)</t>
  </si>
  <si>
    <r>
      <t>(прізвище, ім</t>
    </r>
    <r>
      <rPr>
        <sz val="9"/>
        <rFont val="Calibri"/>
        <family val="2"/>
        <charset val="204"/>
      </rPr>
      <t>’</t>
    </r>
    <r>
      <rPr>
        <sz val="9"/>
        <rFont val="Times New Roman"/>
        <family val="1"/>
        <charset val="204"/>
      </rPr>
      <t>я, по батькові)</t>
    </r>
  </si>
  <si>
    <t>Найменуван-ня заходів (пооб'єктно)</t>
  </si>
  <si>
    <t>Фінансовий план використання коштів на виконання інвестиційної програми за джерелами фінансування, тис. грн (без ПДВ)</t>
  </si>
  <si>
    <t>За способом виконання, тис. грн (без ПДВ)</t>
  </si>
  <si>
    <t>Графік здійснення заходів та використання коштів на планований та прогнозний періоди    тис. грн (без ПДВ)</t>
  </si>
  <si>
    <r>
      <t>Строк окупності (місяців)</t>
    </r>
    <r>
      <rPr>
        <b/>
        <sz val="9"/>
        <rFont val="Times New Roman"/>
        <family val="1"/>
        <charset val="204"/>
      </rPr>
      <t>**</t>
    </r>
  </si>
  <si>
    <t>Економія паливно-енергетичних ресурсів        (тони умовного палива/прогнозний період)</t>
  </si>
  <si>
    <r>
      <t>Економічний ефект (тис. грн )</t>
    </r>
    <r>
      <rPr>
        <b/>
        <sz val="9"/>
        <rFont val="Times New Roman"/>
        <family val="1"/>
        <charset val="204"/>
      </rPr>
      <t>***</t>
    </r>
  </si>
  <si>
    <t>госпо-дарський  (вартість    матері-альних ресурсів)</t>
  </si>
  <si>
    <t>підрядний</t>
  </si>
  <si>
    <t>плано-ваний період</t>
  </si>
  <si>
    <t>прогнозний період</t>
  </si>
  <si>
    <t>аморти-заційні відраху-вання</t>
  </si>
  <si>
    <t>позичко-ві кошти</t>
  </si>
  <si>
    <t>інші залучені кошти,    з них:</t>
  </si>
  <si>
    <t>бюджетні кошти (не підлягають поверненню)</t>
  </si>
  <si>
    <t>підля-гають повер-ненню</t>
  </si>
  <si>
    <t>не підлягають повернен-ню</t>
  </si>
  <si>
    <t>плано-ваний  період     +1</t>
  </si>
  <si>
    <t>плано-ваний період + n*</t>
  </si>
  <si>
    <t>Усього за підпунктом 3.2.4</t>
  </si>
  <si>
    <t>** Суми витрат по заходах та економічний ефект від їх упровадження  при розрахунку строку окупності враховувати без ПДВ.</t>
  </si>
  <si>
    <t>*** Складові розрахунку економічного ефекту від упровадження  заходів ураховувати без ПДВ.</t>
  </si>
  <si>
    <t>1.1.1.1</t>
  </si>
  <si>
    <t>________                                       М.В.КАПУСТІН</t>
  </si>
  <si>
    <t>Технічне переоснащення котельні по вул. Гвардійська, 40/1 із заміною парового котла ДКВР 6.5-13 на водогрійний</t>
  </si>
  <si>
    <t>1.2.1.1.</t>
  </si>
  <si>
    <t>1.2.1.2.</t>
  </si>
  <si>
    <t>1.2.1.3.</t>
  </si>
  <si>
    <t>1.2.1.4.</t>
  </si>
  <si>
    <t>1.2.1.5.</t>
  </si>
  <si>
    <t>1.2.1.6.</t>
  </si>
  <si>
    <t>1.2.1.7.</t>
  </si>
  <si>
    <t>1.2.1.8.</t>
  </si>
  <si>
    <t>1.2.1.9.</t>
  </si>
  <si>
    <t>2.2.1.1.</t>
  </si>
  <si>
    <t>2.2.1.2.</t>
  </si>
  <si>
    <t>2.2.1.3.</t>
  </si>
  <si>
    <t>2.2.1.4.</t>
  </si>
  <si>
    <t>2.2.1.5.</t>
  </si>
  <si>
    <t>2.2.1.6.</t>
  </si>
  <si>
    <t>2.2.1.7.</t>
  </si>
  <si>
    <t>Технічне переоснащення. Установка дегазатора SPIROVENT AIR SUPERIOR на котельні по вул. Мелітопольських дивізій, 126/1  "Дачна"</t>
  </si>
  <si>
    <t>Технічне переоснащення. Установка  дегазатора SPIROVENT AIR SUPERIOR на котельні І черги по вул. Г. Сталінграда, 2/1</t>
  </si>
  <si>
    <t>1.2.1.10.</t>
  </si>
  <si>
    <t>Капітальний ремонт котла ПТВМ-30 №2 в котельні по вул. Покровська, 61/1</t>
  </si>
  <si>
    <t>Заміна мережевого насосу К 45/55 з ел. двигуном N=15кВт на насос NEP CM 50-200B з ел. двигуном N=11кВт в котельні по вул. П.Ловецького, 142/2</t>
  </si>
  <si>
    <t>50 м.п.</t>
  </si>
  <si>
    <t>Капітальний ремонт теплової мережі від котельні по вул. Г.Сталінграду, 2/1 до ТКІ- 1 із застосуванням попередньо ізольованих труб  Ø530/710 (підземна). Після Г.В.</t>
  </si>
  <si>
    <t>ТОВ  «Тепло- Мелітополь»</t>
  </si>
  <si>
    <r>
      <t xml:space="preserve">Капітальний ремонт теплової мережі від котельні по вул. Покровська, 61/1 до ТК-3 по вул. Гетманська (перехід через вул. Інтеркультурна в районі "АМСТОРА"), із застосуванням попередньо ізольованих труб Ø530/710 </t>
    </r>
    <r>
      <rPr>
        <b/>
        <sz val="11"/>
        <rFont val="Times New Roman"/>
        <family val="1"/>
        <charset val="204"/>
      </rPr>
      <t>(підземна)</t>
    </r>
  </si>
  <si>
    <r>
      <t>Будівництво, реконструкція та модернізація об</t>
    </r>
    <r>
      <rPr>
        <b/>
        <sz val="11"/>
        <rFont val="Calibri"/>
        <family val="2"/>
        <charset val="204"/>
      </rPr>
      <t>’</t>
    </r>
    <r>
      <rPr>
        <b/>
        <sz val="11"/>
        <rFont val="Times New Roman"/>
        <family val="1"/>
        <charset val="204"/>
      </rPr>
      <t>єктів теплопостачання ( не звільняється від оподаткування згідно з  Податковим кодексом України), з урахуванням :</t>
    </r>
  </si>
  <si>
    <r>
      <t>Примітки:    n*</t>
    </r>
    <r>
      <rPr>
        <sz val="11"/>
        <rFont val="Calibri"/>
        <family val="2"/>
        <charset val="204"/>
      </rPr>
      <t>–</t>
    </r>
    <r>
      <rPr>
        <sz val="11"/>
        <rFont val="Times New Roman"/>
        <family val="1"/>
        <charset val="204"/>
      </rPr>
      <t>кількість років інвестиційної програми.</t>
    </r>
  </si>
  <si>
    <t>Технічне переоснащення. Установка  дегазатора SPIROVENT AIR SUPERIOR на котельні по вул. Гетьмана Сагайдачного ,270/1 "Привокзальна"</t>
  </si>
  <si>
    <t>Технічне переоснащення котельні по вул. П. Ловецького, 142/2</t>
  </si>
  <si>
    <r>
      <t xml:space="preserve">Капітальний ремонт теплової мережі СШ №25 (від міськвідділу до ДОСААФ) перехід через вул. А. Невського із застосуванням попередньо ізольованих труб, ø 159 /250мм.  </t>
    </r>
    <r>
      <rPr>
        <b/>
        <sz val="11"/>
        <rFont val="Times New Roman"/>
        <family val="1"/>
        <charset val="204"/>
      </rPr>
      <t>(підземна у футлярі)</t>
    </r>
  </si>
  <si>
    <r>
      <t xml:space="preserve">Капітальний ремонт теплової мережи від ТК-10 до ТК-10.1 (пр. Б.Хмельницького, 87-66а) із застосуванням попередньо ізольованих труб Ø159/250  </t>
    </r>
    <r>
      <rPr>
        <b/>
        <sz val="11"/>
        <color indexed="63"/>
        <rFont val="Times New Roman"/>
        <family val="1"/>
        <charset val="204"/>
      </rPr>
      <t>(підземна)</t>
    </r>
  </si>
  <si>
    <t>44 м.п.</t>
  </si>
  <si>
    <t>40 м.п.</t>
  </si>
  <si>
    <t>400 м.п.</t>
  </si>
  <si>
    <t>1016п.м.</t>
  </si>
  <si>
    <t>Технічне переоснащення газо-розподільчих пунктів котелень підприємства</t>
  </si>
  <si>
    <t>Ремонт цегляноїдимової труби котельні вул. Покровська 61/1</t>
  </si>
  <si>
    <t>Ремонт рулонної покрівлі будівлі нової котельні вул. Покровська 61/1</t>
  </si>
  <si>
    <t>1.2.5.1</t>
  </si>
  <si>
    <t>1.2.5.2</t>
  </si>
  <si>
    <t>1.2.5.3</t>
  </si>
  <si>
    <t>1160м²</t>
  </si>
  <si>
    <t>1.2.1.11.</t>
  </si>
  <si>
    <t>Технічне переоснащення. Установка  дегазаторов SPIROVENT AIR SUPERIOR на котельні по вул. Поровська,61/1</t>
  </si>
  <si>
    <t>Капітальний ремонт теплової мережі від ТК-2/2 до ЦТП-2 по території штабу бригади із виносом на опори по вул. Гвардійська   Ø219мм</t>
  </si>
  <si>
    <t>290 м.п.</t>
  </si>
  <si>
    <t>370 п.м</t>
  </si>
  <si>
    <t>160 п.м</t>
  </si>
  <si>
    <t>Капітальний ремонт теплової мережі від Універсама по вул. Г.України до ж.б.№121 по вул. Гетьманська   із застосуванням попередньо ізольованих труб  Ø219/315мм -120 п.м., Ø159/250мм-250 п.м.</t>
  </si>
  <si>
    <t xml:space="preserve">Капітальний ремонт теплової мережі від ТК ж.б. №6 вул. Ярослава Мудрого до ж.б. 40  вул. Шмідта ( ділянка від ТКІІ-19 по вул. П.Дорошенко)  із застосуванням попередньо ізольованих труб   Ø159/250мм </t>
  </si>
  <si>
    <t xml:space="preserve">Технічне переоснащення котельні центрального району по вул. Покровська,61/1 </t>
  </si>
  <si>
    <t>2.2.1.8.</t>
  </si>
  <si>
    <t xml:space="preserve">Капітальний ремонт теплової мережі Центральної частини від вул. Бейбулатова,3 до вул. Бейбулатова,15 із застосуванням попередньо ізольованих труб   Ø426/560 мм </t>
  </si>
  <si>
    <t>426п.м.</t>
  </si>
  <si>
    <t>Фінансовий план використання коштів для  виконання  інвестиційної програми на 2020 -2021 рік</t>
  </si>
  <si>
    <t>2.2.1.9.</t>
  </si>
  <si>
    <t>Технічне переоснащення. Установка  реціркуляційного насосу   до котла КВГМ 20-150 в котельні І-ої черги по вул. Г. Сталінграда, 2/1 для продовження терміну служби котла і забезпечення його  роботи</t>
  </si>
  <si>
    <t xml:space="preserve">Технічне переоснащення. Установка  реціркуляційного насосу до котла   КВГМ 10-150 №2 в котельні І-ої черги по вул. Г. Сталінграда, 2/1 для продовження терміну служби котла і забезпечення його роботи </t>
  </si>
  <si>
    <t>Капітальний ремонт теплової мережі від котельні до ТК0 і далі до ТК вул. Петра Дорошенко 1,3 (від ТК0 до вул. Покровська,110) із застосуванням попередньо ізольованих труб Ø89мм</t>
  </si>
  <si>
    <t>начальник економічного віддлу Дмитрова К.</t>
  </si>
  <si>
    <t xml:space="preserve">Директор  ТОВ "ТЕПЛО-МЕЛІТОПОЛЬ"                                                          __________________ О. ЯЛСУКОВА                           (підпис)                                                                          “_____”_____________2020 року                                                    </t>
  </si>
  <si>
    <t>Секретар Мелітопольської міської ради</t>
  </si>
  <si>
    <t>Роман РОМАНОВ</t>
  </si>
  <si>
    <r>
      <rPr>
        <u/>
        <sz val="12"/>
        <color indexed="8"/>
        <rFont val="Times New Roman"/>
        <family val="1"/>
        <charset val="204"/>
      </rPr>
      <t xml:space="preserve">Рішення виконавчого комітету  Мелітопольської  міської ради   Запорізької області    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
       </t>
    </r>
    <r>
      <rPr>
        <sz val="10"/>
        <color indexed="8"/>
        <rFont val="Times New Roman"/>
        <family val="1"/>
        <charset val="204"/>
      </rPr>
      <t xml:space="preserve">   (найменування органу місцевого самоврядування)</t>
    </r>
    <r>
      <rPr>
        <sz val="12"/>
        <color indexed="8"/>
        <rFont val="Times New Roman"/>
        <family val="1"/>
        <charset val="204"/>
      </rPr>
      <t xml:space="preserve">
від 02.07.2020 №  119/2                                                                                        </t>
    </r>
  </si>
</sst>
</file>

<file path=xl/styles.xml><?xml version="1.0" encoding="utf-8"?>
<styleSheet xmlns="http://schemas.openxmlformats.org/spreadsheetml/2006/main">
  <numFmts count="2">
    <numFmt numFmtId="166" formatCode="_-* #,##0.00,_г_р_н_._-;\-* #,##0.00,_г_р_н_._-;_-* \-??\ _г_р_н_._-;_-@_-"/>
    <numFmt numFmtId="167" formatCode="0.0"/>
  </numFmts>
  <fonts count="28"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1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9"/>
      <name val="Calibri"/>
      <family val="2"/>
      <charset val="204"/>
    </font>
    <font>
      <b/>
      <i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color rgb="FF333333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63"/>
      <name val="Times New Roman"/>
      <family val="1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8" fillId="0" borderId="0"/>
    <xf numFmtId="0" fontId="13" fillId="0" borderId="0"/>
    <xf numFmtId="0" fontId="18" fillId="0" borderId="0"/>
    <xf numFmtId="166" fontId="18" fillId="0" borderId="0"/>
  </cellStyleXfs>
  <cellXfs count="195">
    <xf numFmtId="0" fontId="0" fillId="0" borderId="0" xfId="0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/>
    <xf numFmtId="0" fontId="8" fillId="0" borderId="0" xfId="0" applyFont="1"/>
    <xf numFmtId="2" fontId="11" fillId="0" borderId="2" xfId="0" applyNumberFormat="1" applyFont="1" applyBorder="1" applyAlignment="1"/>
    <xf numFmtId="2" fontId="12" fillId="0" borderId="2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8" fillId="0" borderId="0" xfId="0" applyFont="1" applyBorder="1"/>
    <xf numFmtId="0" fontId="6" fillId="0" borderId="0" xfId="0" applyFont="1" applyBorder="1" applyAlignment="1"/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/>
    <xf numFmtId="0" fontId="5" fillId="0" borderId="0" xfId="0" applyFont="1" applyAlignment="1"/>
    <xf numFmtId="166" fontId="6" fillId="0" borderId="0" xfId="4" applyFont="1" applyBorder="1" applyAlignment="1" applyProtection="1"/>
    <xf numFmtId="166" fontId="5" fillId="0" borderId="0" xfId="4" applyFont="1" applyBorder="1" applyAlignment="1" applyProtection="1"/>
    <xf numFmtId="2" fontId="6" fillId="0" borderId="0" xfId="0" applyNumberFormat="1" applyFont="1"/>
    <xf numFmtId="0" fontId="6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0" fillId="2" borderId="0" xfId="0" applyFill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/>
    <xf numFmtId="0" fontId="6" fillId="0" borderId="4" xfId="0" applyFont="1" applyBorder="1" applyAlignment="1">
      <alignment horizontal="center" vertical="center" wrapText="1"/>
    </xf>
    <xf numFmtId="16" fontId="6" fillId="0" borderId="2" xfId="0" applyNumberFormat="1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3" fontId="6" fillId="0" borderId="2" xfId="2" applyNumberFormat="1" applyFont="1" applyBorder="1" applyAlignment="1">
      <alignment horizontal="center" wrapText="1"/>
    </xf>
    <xf numFmtId="0" fontId="12" fillId="0" borderId="2" xfId="0" applyFont="1" applyBorder="1" applyAlignment="1"/>
    <xf numFmtId="0" fontId="6" fillId="0" borderId="2" xfId="0" applyFont="1" applyBorder="1" applyAlignment="1"/>
    <xf numFmtId="14" fontId="6" fillId="0" borderId="2" xfId="0" applyNumberFormat="1" applyFont="1" applyBorder="1" applyAlignment="1">
      <alignment horizontal="center" vertical="center" wrapText="1"/>
    </xf>
    <xf numFmtId="0" fontId="12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2" fontId="12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/>
    <xf numFmtId="0" fontId="16" fillId="0" borderId="0" xfId="0" applyFont="1"/>
    <xf numFmtId="2" fontId="17" fillId="0" borderId="0" xfId="0" applyNumberFormat="1" applyFont="1"/>
    <xf numFmtId="2" fontId="8" fillId="0" borderId="0" xfId="0" applyNumberFormat="1" applyFont="1"/>
    <xf numFmtId="2" fontId="16" fillId="0" borderId="0" xfId="0" applyNumberFormat="1" applyFont="1"/>
    <xf numFmtId="2" fontId="1" fillId="0" borderId="1" xfId="3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/>
    <xf numFmtId="2" fontId="11" fillId="0" borderId="1" xfId="0" applyNumberFormat="1" applyFont="1" applyFill="1" applyBorder="1" applyAlignment="1"/>
    <xf numFmtId="0" fontId="11" fillId="0" borderId="1" xfId="0" applyFont="1" applyFill="1" applyBorder="1" applyAlignment="1"/>
    <xf numFmtId="14" fontId="1" fillId="0" borderId="7" xfId="0" applyNumberFormat="1" applyFont="1" applyFill="1" applyBorder="1" applyAlignment="1">
      <alignment horizontal="center"/>
    </xf>
    <xf numFmtId="3" fontId="6" fillId="0" borderId="3" xfId="2" applyNumberFormat="1" applyFont="1" applyBorder="1" applyAlignment="1">
      <alignment horizontal="center" wrapText="1"/>
    </xf>
    <xf numFmtId="0" fontId="8" fillId="0" borderId="8" xfId="0" applyFont="1" applyBorder="1"/>
    <xf numFmtId="0" fontId="19" fillId="0" borderId="8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left" vertical="center" wrapText="1"/>
    </xf>
    <xf numFmtId="2" fontId="14" fillId="3" borderId="2" xfId="0" applyNumberFormat="1" applyFont="1" applyFill="1" applyBorder="1" applyAlignment="1">
      <alignment horizontal="center" vertical="center"/>
    </xf>
    <xf numFmtId="3" fontId="14" fillId="0" borderId="2" xfId="2" applyNumberFormat="1" applyFont="1" applyBorder="1" applyAlignment="1">
      <alignment horizontal="center" wrapText="1"/>
    </xf>
    <xf numFmtId="0" fontId="21" fillId="0" borderId="2" xfId="0" applyFont="1" applyBorder="1" applyAlignment="1"/>
    <xf numFmtId="0" fontId="14" fillId="0" borderId="2" xfId="0" applyFont="1" applyBorder="1" applyAlignment="1"/>
    <xf numFmtId="0" fontId="14" fillId="3" borderId="2" xfId="0" applyFont="1" applyFill="1" applyBorder="1" applyAlignment="1">
      <alignment horizontal="center" vertical="center" wrapText="1"/>
    </xf>
    <xf numFmtId="0" fontId="14" fillId="3" borderId="2" xfId="1" applyFont="1" applyFill="1" applyBorder="1" applyAlignment="1" applyProtection="1">
      <alignment horizontal="left" vertical="center" wrapText="1"/>
    </xf>
    <xf numFmtId="2" fontId="21" fillId="0" borderId="2" xfId="0" applyNumberFormat="1" applyFont="1" applyBorder="1" applyAlignment="1">
      <alignment horizontal="center"/>
    </xf>
    <xf numFmtId="16" fontId="14" fillId="0" borderId="2" xfId="0" applyNumberFormat="1" applyFont="1" applyBorder="1" applyAlignment="1">
      <alignment horizontal="center"/>
    </xf>
    <xf numFmtId="14" fontId="14" fillId="0" borderId="2" xfId="0" applyNumberFormat="1" applyFont="1" applyBorder="1" applyAlignment="1">
      <alignment horizontal="center"/>
    </xf>
    <xf numFmtId="167" fontId="21" fillId="0" borderId="2" xfId="0" applyNumberFormat="1" applyFont="1" applyBorder="1" applyAlignment="1">
      <alignment horizontal="center"/>
    </xf>
    <xf numFmtId="14" fontId="14" fillId="0" borderId="2" xfId="0" applyNumberFormat="1" applyFont="1" applyBorder="1" applyAlignment="1">
      <alignment horizontal="center" vertical="center" wrapText="1"/>
    </xf>
    <xf numFmtId="2" fontId="21" fillId="0" borderId="2" xfId="0" applyNumberFormat="1" applyFont="1" applyBorder="1" applyAlignment="1"/>
    <xf numFmtId="2" fontId="14" fillId="3" borderId="2" xfId="1" applyNumberFormat="1" applyFont="1" applyFill="1" applyBorder="1" applyAlignment="1" applyProtection="1">
      <alignment horizontal="center" vertical="center" wrapText="1"/>
    </xf>
    <xf numFmtId="0" fontId="14" fillId="0" borderId="2" xfId="1" applyFont="1" applyBorder="1" applyAlignment="1" applyProtection="1">
      <alignment horizontal="center" wrapText="1"/>
    </xf>
    <xf numFmtId="167" fontId="14" fillId="0" borderId="2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/>
    <xf numFmtId="2" fontId="0" fillId="0" borderId="0" xfId="0" applyNumberFormat="1"/>
    <xf numFmtId="0" fontId="6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4" fillId="0" borderId="2" xfId="1" applyFont="1" applyBorder="1" applyAlignment="1" applyProtection="1">
      <alignment horizontal="center" vertical="center" wrapText="1"/>
    </xf>
    <xf numFmtId="0" fontId="20" fillId="3" borderId="8" xfId="0" applyFont="1" applyFill="1" applyBorder="1" applyAlignment="1">
      <alignment horizontal="left" vertical="top" wrapText="1"/>
    </xf>
    <xf numFmtId="0" fontId="14" fillId="3" borderId="8" xfId="0" applyFont="1" applyFill="1" applyBorder="1" applyAlignment="1">
      <alignment horizontal="center" vertical="center"/>
    </xf>
    <xf numFmtId="4" fontId="14" fillId="3" borderId="2" xfId="1" applyNumberFormat="1" applyFont="1" applyFill="1" applyBorder="1" applyAlignment="1" applyProtection="1">
      <alignment horizontal="center" vertical="center" wrapText="1"/>
    </xf>
    <xf numFmtId="2" fontId="14" fillId="3" borderId="8" xfId="2" applyNumberFormat="1" applyFont="1" applyFill="1" applyBorder="1" applyAlignment="1">
      <alignment horizontal="center" vertical="center" wrapText="1"/>
    </xf>
    <xf numFmtId="2" fontId="21" fillId="3" borderId="10" xfId="0" applyNumberFormat="1" applyFont="1" applyFill="1" applyBorder="1" applyAlignment="1">
      <alignment horizontal="center"/>
    </xf>
    <xf numFmtId="0" fontId="21" fillId="3" borderId="10" xfId="0" applyFont="1" applyFill="1" applyBorder="1" applyAlignment="1">
      <alignment horizontal="center"/>
    </xf>
    <xf numFmtId="0" fontId="14" fillId="3" borderId="5" xfId="1" applyFont="1" applyFill="1" applyBorder="1" applyAlignment="1" applyProtection="1">
      <alignment horizontal="center" vertical="center" wrapText="1"/>
    </xf>
    <xf numFmtId="2" fontId="21" fillId="3" borderId="8" xfId="0" applyNumberFormat="1" applyFont="1" applyFill="1" applyBorder="1" applyAlignment="1">
      <alignment horizontal="center"/>
    </xf>
    <xf numFmtId="2" fontId="11" fillId="3" borderId="8" xfId="0" applyNumberFormat="1" applyFont="1" applyFill="1" applyBorder="1" applyAlignment="1">
      <alignment horizontal="center"/>
    </xf>
    <xf numFmtId="2" fontId="14" fillId="3" borderId="10" xfId="0" applyNumberFormat="1" applyFont="1" applyFill="1" applyBorder="1" applyAlignment="1">
      <alignment horizontal="center"/>
    </xf>
    <xf numFmtId="0" fontId="14" fillId="3" borderId="2" xfId="1" applyFont="1" applyFill="1" applyBorder="1" applyAlignment="1" applyProtection="1">
      <alignment horizontal="center" vertical="center" wrapText="1"/>
    </xf>
    <xf numFmtId="0" fontId="14" fillId="3" borderId="10" xfId="1" applyFont="1" applyFill="1" applyBorder="1" applyAlignment="1" applyProtection="1">
      <alignment horizontal="center" vertical="center" wrapText="1"/>
    </xf>
    <xf numFmtId="3" fontId="14" fillId="3" borderId="2" xfId="2" applyNumberFormat="1" applyFont="1" applyFill="1" applyBorder="1" applyAlignment="1">
      <alignment horizontal="center" wrapText="1"/>
    </xf>
    <xf numFmtId="0" fontId="21" fillId="3" borderId="2" xfId="0" applyFont="1" applyFill="1" applyBorder="1" applyAlignment="1"/>
    <xf numFmtId="2" fontId="14" fillId="3" borderId="2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2" xfId="0" applyFont="1" applyFill="1" applyBorder="1" applyAlignment="1"/>
    <xf numFmtId="0" fontId="14" fillId="3" borderId="5" xfId="0" applyFont="1" applyFill="1" applyBorder="1" applyAlignment="1">
      <alignment horizontal="center"/>
    </xf>
    <xf numFmtId="0" fontId="14" fillId="3" borderId="8" xfId="1" applyFont="1" applyFill="1" applyBorder="1" applyAlignment="1" applyProtection="1">
      <alignment horizontal="center" vertical="center" wrapText="1"/>
    </xf>
    <xf numFmtId="0" fontId="14" fillId="3" borderId="8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21" fillId="3" borderId="8" xfId="0" applyFont="1" applyFill="1" applyBorder="1" applyAlignment="1"/>
    <xf numFmtId="0" fontId="21" fillId="3" borderId="8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14" fillId="3" borderId="10" xfId="0" applyFont="1" applyFill="1" applyBorder="1" applyAlignment="1"/>
    <xf numFmtId="2" fontId="21" fillId="3" borderId="2" xfId="0" applyNumberFormat="1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/>
    </xf>
    <xf numFmtId="2" fontId="11" fillId="3" borderId="2" xfId="0" applyNumberFormat="1" applyFont="1" applyFill="1" applyBorder="1" applyAlignment="1">
      <alignment horizontal="center"/>
    </xf>
    <xf numFmtId="16" fontId="14" fillId="3" borderId="2" xfId="0" applyNumberFormat="1" applyFont="1" applyFill="1" applyBorder="1" applyAlignment="1">
      <alignment horizontal="center"/>
    </xf>
    <xf numFmtId="0" fontId="21" fillId="3" borderId="3" xfId="0" applyFont="1" applyFill="1" applyBorder="1" applyAlignment="1">
      <alignment horizontal="center"/>
    </xf>
    <xf numFmtId="14" fontId="14" fillId="3" borderId="2" xfId="0" applyNumberFormat="1" applyFont="1" applyFill="1" applyBorder="1" applyAlignment="1">
      <alignment horizontal="center"/>
    </xf>
    <xf numFmtId="2" fontId="14" fillId="3" borderId="2" xfId="0" applyNumberFormat="1" applyFont="1" applyFill="1" applyBorder="1"/>
    <xf numFmtId="167" fontId="21" fillId="3" borderId="2" xfId="0" applyNumberFormat="1" applyFont="1" applyFill="1" applyBorder="1" applyAlignment="1">
      <alignment horizontal="center"/>
    </xf>
    <xf numFmtId="49" fontId="14" fillId="3" borderId="2" xfId="0" applyNumberFormat="1" applyFont="1" applyFill="1" applyBorder="1" applyAlignment="1">
      <alignment horizontal="center"/>
    </xf>
    <xf numFmtId="14" fontId="14" fillId="3" borderId="2" xfId="0" applyNumberFormat="1" applyFont="1" applyFill="1" applyBorder="1" applyAlignment="1">
      <alignment horizontal="center" vertical="center" wrapText="1"/>
    </xf>
    <xf numFmtId="14" fontId="14" fillId="3" borderId="2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left" vertical="center" wrapText="1"/>
    </xf>
    <xf numFmtId="0" fontId="14" fillId="3" borderId="8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/>
    </xf>
    <xf numFmtId="0" fontId="14" fillId="3" borderId="2" xfId="1" applyFont="1" applyFill="1" applyBorder="1" applyAlignment="1" applyProtection="1">
      <alignment horizontal="left" vertical="top" wrapText="1"/>
    </xf>
    <xf numFmtId="2" fontId="21" fillId="3" borderId="2" xfId="0" applyNumberFormat="1" applyFont="1" applyFill="1" applyBorder="1" applyAlignment="1"/>
    <xf numFmtId="2" fontId="14" fillId="3" borderId="2" xfId="0" applyNumberFormat="1" applyFont="1" applyFill="1" applyBorder="1" applyAlignment="1"/>
    <xf numFmtId="0" fontId="14" fillId="3" borderId="6" xfId="0" applyFont="1" applyFill="1" applyBorder="1" applyAlignment="1">
      <alignment horizontal="center"/>
    </xf>
    <xf numFmtId="2" fontId="11" fillId="3" borderId="2" xfId="0" applyNumberFormat="1" applyFont="1" applyFill="1" applyBorder="1" applyAlignment="1"/>
    <xf numFmtId="2" fontId="14" fillId="3" borderId="14" xfId="1" applyNumberFormat="1" applyFont="1" applyFill="1" applyBorder="1" applyAlignment="1" applyProtection="1">
      <alignment horizontal="center" vertical="center" wrapText="1"/>
    </xf>
    <xf numFmtId="2" fontId="14" fillId="3" borderId="10" xfId="1" applyNumberFormat="1" applyFont="1" applyFill="1" applyBorder="1" applyAlignment="1" applyProtection="1">
      <alignment horizontal="center" vertical="center" wrapText="1"/>
    </xf>
    <xf numFmtId="4" fontId="14" fillId="3" borderId="10" xfId="1" applyNumberFormat="1" applyFont="1" applyFill="1" applyBorder="1" applyAlignment="1" applyProtection="1">
      <alignment horizontal="center" vertical="center" wrapText="1"/>
    </xf>
    <xf numFmtId="0" fontId="14" fillId="3" borderId="2" xfId="1" applyFont="1" applyFill="1" applyBorder="1" applyAlignment="1" applyProtection="1">
      <alignment horizontal="center" vertical="center" wrapText="1"/>
    </xf>
    <xf numFmtId="14" fontId="2" fillId="3" borderId="13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left" vertical="top" wrapText="1"/>
    </xf>
    <xf numFmtId="0" fontId="14" fillId="3" borderId="10" xfId="1" applyFont="1" applyFill="1" applyBorder="1" applyAlignment="1" applyProtection="1">
      <alignment horizontal="center" vertical="center" wrapText="1"/>
    </xf>
    <xf numFmtId="0" fontId="14" fillId="3" borderId="2" xfId="1" applyFont="1" applyFill="1" applyBorder="1" applyAlignment="1" applyProtection="1">
      <alignment horizontal="center" vertical="center" wrapText="1"/>
    </xf>
    <xf numFmtId="0" fontId="25" fillId="3" borderId="8" xfId="0" applyFont="1" applyFill="1" applyBorder="1" applyAlignment="1">
      <alignment horizontal="left" vertical="center" wrapText="1"/>
    </xf>
    <xf numFmtId="0" fontId="25" fillId="3" borderId="8" xfId="0" applyFont="1" applyFill="1" applyBorder="1" applyAlignment="1">
      <alignment horizontal="center" vertical="center"/>
    </xf>
    <xf numFmtId="2" fontId="25" fillId="3" borderId="8" xfId="3" applyNumberFormat="1" applyFont="1" applyFill="1" applyBorder="1" applyAlignment="1" applyProtection="1">
      <alignment horizontal="center" vertical="center" wrapText="1"/>
    </xf>
    <xf numFmtId="2" fontId="25" fillId="3" borderId="8" xfId="2" applyNumberFormat="1" applyFont="1" applyFill="1" applyBorder="1" applyAlignment="1">
      <alignment horizontal="center" vertical="center" wrapText="1"/>
    </xf>
    <xf numFmtId="0" fontId="25" fillId="3" borderId="8" xfId="0" applyFont="1" applyFill="1" applyBorder="1" applyAlignment="1">
      <alignment horizontal="left" vertical="top" wrapText="1"/>
    </xf>
    <xf numFmtId="0" fontId="25" fillId="3" borderId="2" xfId="1" applyFont="1" applyFill="1" applyBorder="1" applyAlignment="1" applyProtection="1">
      <alignment horizontal="center" vertical="center" wrapText="1"/>
    </xf>
    <xf numFmtId="2" fontId="26" fillId="3" borderId="8" xfId="3" applyNumberFormat="1" applyFont="1" applyFill="1" applyBorder="1" applyAlignment="1" applyProtection="1">
      <alignment horizontal="center" vertical="center" wrapText="1"/>
    </xf>
    <xf numFmtId="2" fontId="26" fillId="3" borderId="8" xfId="2" applyNumberFormat="1" applyFont="1" applyFill="1" applyBorder="1" applyAlignment="1">
      <alignment horizontal="center" vertical="center" wrapText="1"/>
    </xf>
    <xf numFmtId="0" fontId="25" fillId="3" borderId="3" xfId="1" applyFont="1" applyFill="1" applyBorder="1" applyAlignment="1" applyProtection="1">
      <alignment horizontal="center" vertical="center" wrapText="1"/>
    </xf>
    <xf numFmtId="0" fontId="25" fillId="0" borderId="8" xfId="0" applyFont="1" applyBorder="1" applyAlignment="1">
      <alignment horizontal="left" vertical="top" wrapText="1"/>
    </xf>
    <xf numFmtId="0" fontId="25" fillId="3" borderId="14" xfId="1" applyFont="1" applyFill="1" applyBorder="1" applyAlignment="1" applyProtection="1">
      <alignment horizontal="center" vertical="center" wrapText="1"/>
    </xf>
    <xf numFmtId="0" fontId="25" fillId="3" borderId="10" xfId="1" applyFont="1" applyFill="1" applyBorder="1" applyAlignment="1" applyProtection="1">
      <alignment horizontal="center" vertical="center" wrapText="1"/>
    </xf>
    <xf numFmtId="0" fontId="25" fillId="3" borderId="5" xfId="1" applyFont="1" applyFill="1" applyBorder="1" applyAlignment="1" applyProtection="1">
      <alignment horizontal="center" vertical="center" wrapText="1"/>
    </xf>
    <xf numFmtId="0" fontId="7" fillId="0" borderId="15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1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12" fillId="0" borderId="2" xfId="1" applyFont="1" applyBorder="1" applyAlignment="1" applyProtection="1">
      <alignment horizontal="center" vertical="center" wrapText="1"/>
    </xf>
    <xf numFmtId="0" fontId="6" fillId="0" borderId="9" xfId="1" applyFont="1" applyBorder="1" applyAlignment="1" applyProtection="1">
      <alignment horizontal="center" vertical="center" wrapText="1"/>
    </xf>
    <xf numFmtId="0" fontId="6" fillId="0" borderId="2" xfId="1" applyFont="1" applyBorder="1" applyAlignment="1" applyProtection="1">
      <alignment horizontal="center" vertical="center" wrapText="1"/>
    </xf>
    <xf numFmtId="0" fontId="14" fillId="3" borderId="4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/>
    </xf>
    <xf numFmtId="0" fontId="21" fillId="3" borderId="5" xfId="0" applyFont="1" applyFill="1" applyBorder="1" applyAlignment="1">
      <alignment horizontal="center"/>
    </xf>
    <xf numFmtId="0" fontId="21" fillId="3" borderId="6" xfId="0" applyFont="1" applyFill="1" applyBorder="1" applyAlignment="1">
      <alignment horizontal="center"/>
    </xf>
    <xf numFmtId="0" fontId="21" fillId="3" borderId="3" xfId="0" applyFont="1" applyFill="1" applyBorder="1" applyAlignment="1">
      <alignment horizontal="center"/>
    </xf>
    <xf numFmtId="0" fontId="14" fillId="3" borderId="2" xfId="1" applyFont="1" applyFill="1" applyBorder="1" applyAlignment="1" applyProtection="1">
      <alignment horizontal="center" vertical="center" wrapText="1"/>
    </xf>
    <xf numFmtId="0" fontId="14" fillId="3" borderId="10" xfId="1" applyFont="1" applyFill="1" applyBorder="1" applyAlignment="1" applyProtection="1">
      <alignment horizontal="center" vertical="center" wrapText="1"/>
    </xf>
    <xf numFmtId="0" fontId="21" fillId="3" borderId="2" xfId="1" applyFont="1" applyFill="1" applyBorder="1" applyAlignment="1" applyProtection="1">
      <alignment horizontal="center" vertical="center" wrapText="1"/>
    </xf>
    <xf numFmtId="0" fontId="14" fillId="3" borderId="2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21" fillId="0" borderId="2" xfId="0" applyFont="1" applyBorder="1" applyAlignment="1">
      <alignment horizontal="center" wrapText="1"/>
    </xf>
    <xf numFmtId="0" fontId="14" fillId="0" borderId="11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wrapText="1"/>
    </xf>
    <xf numFmtId="0" fontId="14" fillId="0" borderId="2" xfId="1" applyFont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2" xfId="1" applyFont="1" applyBorder="1" applyAlignment="1" applyProtection="1">
      <alignment horizontal="center" vertical="center" wrapText="1"/>
    </xf>
  </cellXfs>
  <cellStyles count="5">
    <cellStyle name="Excel Built-in Iau?iue" xfId="1"/>
    <cellStyle name="Excel Built-in Обычный 2" xfId="2"/>
    <cellStyle name="Iau?iue" xfId="3"/>
    <cellStyle name="Обычный" xfId="0" builtinId="0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37"/>
  <sheetViews>
    <sheetView tabSelected="1" workbookViewId="0">
      <selection activeCell="F5" sqref="F5"/>
    </sheetView>
  </sheetViews>
  <sheetFormatPr defaultRowHeight="12.75"/>
  <cols>
    <col min="1" max="1" width="9.28515625" style="19" customWidth="1"/>
    <col min="2" max="2" width="40" style="5" customWidth="1"/>
    <col min="3" max="3" width="6.85546875" style="5" customWidth="1"/>
    <col min="4" max="4" width="9.7109375" style="5" customWidth="1"/>
    <col min="5" max="5" width="8.140625" style="5" customWidth="1"/>
    <col min="6" max="6" width="8.5703125" style="5" customWidth="1"/>
    <col min="7" max="7" width="7.42578125" style="5" customWidth="1"/>
    <col min="8" max="8" width="6.42578125" style="5" customWidth="1"/>
    <col min="9" max="9" width="9.42578125" style="5" customWidth="1"/>
    <col min="10" max="10" width="10.5703125" style="5" customWidth="1"/>
    <col min="11" max="11" width="10.28515625" style="5" customWidth="1"/>
    <col min="12" max="12" width="8.5703125" style="5" customWidth="1"/>
    <col min="13" max="13" width="8.85546875" style="5" customWidth="1"/>
    <col min="14" max="14" width="8.5703125" style="5" customWidth="1"/>
    <col min="15" max="15" width="0" style="5" hidden="1" customWidth="1"/>
    <col min="16" max="16" width="7.42578125" style="5" customWidth="1"/>
    <col min="17" max="17" width="9" style="5" customWidth="1"/>
    <col min="18" max="18" width="8.7109375" style="5" customWidth="1"/>
    <col min="19" max="19" width="9.7109375" style="5" customWidth="1"/>
    <col min="20" max="20" width="6.42578125" style="9" customWidth="1"/>
    <col min="21" max="21" width="9.7109375" style="9" customWidth="1"/>
  </cols>
  <sheetData>
    <row r="1" spans="1:21" ht="18.75">
      <c r="A1"/>
      <c r="B1" s="153" t="s">
        <v>0</v>
      </c>
      <c r="C1" s="153"/>
      <c r="D1" s="153"/>
      <c r="E1" s="153"/>
      <c r="F1"/>
      <c r="G1"/>
      <c r="H1"/>
      <c r="I1"/>
      <c r="J1"/>
      <c r="K1"/>
      <c r="L1" s="20"/>
      <c r="M1" s="154" t="s">
        <v>1</v>
      </c>
      <c r="N1" s="154"/>
      <c r="O1" s="154"/>
      <c r="P1" s="154"/>
      <c r="Q1" s="1"/>
      <c r="R1" s="1"/>
      <c r="S1" s="2"/>
      <c r="T1" s="2"/>
      <c r="U1" s="2"/>
    </row>
    <row r="2" spans="1:21" ht="60" customHeight="1">
      <c r="A2" s="21"/>
      <c r="B2" s="149" t="s">
        <v>183</v>
      </c>
      <c r="C2" s="149"/>
      <c r="D2" s="149"/>
      <c r="E2" s="149"/>
      <c r="F2"/>
      <c r="G2"/>
      <c r="H2"/>
      <c r="I2"/>
      <c r="J2"/>
      <c r="K2"/>
      <c r="L2" s="20"/>
      <c r="M2" s="155" t="s">
        <v>180</v>
      </c>
      <c r="N2" s="155"/>
      <c r="O2" s="155"/>
      <c r="P2" s="155"/>
      <c r="Q2" s="155"/>
      <c r="R2" s="155"/>
      <c r="S2" s="155"/>
      <c r="T2" s="2"/>
      <c r="U2" s="2"/>
    </row>
    <row r="3" spans="1:21" ht="18.75">
      <c r="A3"/>
      <c r="B3" s="150" t="s">
        <v>181</v>
      </c>
      <c r="C3" s="150"/>
      <c r="D3" s="150"/>
      <c r="E3" s="150"/>
      <c r="F3"/>
      <c r="G3"/>
      <c r="H3"/>
      <c r="I3"/>
      <c r="J3"/>
      <c r="K3"/>
      <c r="L3" s="20"/>
      <c r="M3" s="22"/>
      <c r="N3" s="22"/>
      <c r="O3" s="22"/>
      <c r="P3" s="22"/>
      <c r="Q3" s="1"/>
      <c r="R3" s="1"/>
      <c r="S3" s="2"/>
      <c r="T3" s="2"/>
      <c r="U3" s="2"/>
    </row>
    <row r="4" spans="1:21" ht="18.75">
      <c r="A4"/>
      <c r="B4" s="146"/>
      <c r="C4" s="147" t="s">
        <v>182</v>
      </c>
      <c r="D4" s="147"/>
      <c r="E4" s="147"/>
      <c r="F4"/>
      <c r="G4"/>
      <c r="H4"/>
      <c r="I4"/>
      <c r="J4"/>
      <c r="K4"/>
      <c r="L4" s="20"/>
      <c r="M4" s="4"/>
      <c r="N4" s="4"/>
      <c r="O4" s="4"/>
      <c r="P4" s="4"/>
      <c r="Q4" s="1"/>
      <c r="R4" s="1"/>
      <c r="S4" s="2"/>
      <c r="T4" s="2"/>
      <c r="U4" s="2"/>
    </row>
    <row r="5" spans="1:21" ht="18.75">
      <c r="A5"/>
      <c r="B5" s="4" t="s">
        <v>2</v>
      </c>
      <c r="C5"/>
      <c r="D5"/>
      <c r="E5"/>
      <c r="F5"/>
      <c r="G5"/>
      <c r="H5"/>
      <c r="I5"/>
      <c r="J5"/>
      <c r="K5"/>
      <c r="L5" s="20"/>
      <c r="M5" s="4" t="s">
        <v>2</v>
      </c>
      <c r="N5" s="4"/>
      <c r="O5" s="4"/>
      <c r="P5" s="4"/>
      <c r="Q5" s="1"/>
      <c r="R5" s="1"/>
      <c r="S5" s="2"/>
      <c r="T5" s="2"/>
      <c r="U5" s="2"/>
    </row>
    <row r="6" spans="1:21" ht="24" customHeight="1">
      <c r="A6" s="24"/>
      <c r="B6" s="23"/>
      <c r="C6" s="3"/>
      <c r="D6" s="3"/>
      <c r="E6" s="3"/>
      <c r="F6" s="24"/>
      <c r="G6" s="186"/>
      <c r="H6" s="186"/>
      <c r="I6" s="186"/>
      <c r="J6" s="25"/>
      <c r="K6" s="24"/>
      <c r="L6" s="25"/>
      <c r="M6" s="25"/>
      <c r="N6" s="25"/>
      <c r="O6" s="25"/>
      <c r="P6" s="25"/>
      <c r="Q6" s="25"/>
      <c r="R6" s="24"/>
      <c r="S6" s="24"/>
      <c r="T6" s="26"/>
      <c r="U6" s="26"/>
    </row>
    <row r="7" spans="1:21" ht="15.75">
      <c r="A7" s="151" t="s">
        <v>174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8"/>
      <c r="T7" s="27"/>
      <c r="U7" s="27"/>
    </row>
    <row r="8" spans="1:21" ht="18.75">
      <c r="A8" s="152" t="s">
        <v>143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8"/>
      <c r="T8" s="27"/>
      <c r="U8" s="27"/>
    </row>
    <row r="9" spans="1:21">
      <c r="A9" s="159" t="s">
        <v>3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27"/>
      <c r="U9" s="27"/>
    </row>
    <row r="10" spans="1:21">
      <c r="A10" s="156" t="s">
        <v>4</v>
      </c>
      <c r="B10" s="156" t="s">
        <v>95</v>
      </c>
      <c r="C10" s="156" t="s">
        <v>5</v>
      </c>
      <c r="D10" s="156" t="s">
        <v>96</v>
      </c>
      <c r="E10" s="156"/>
      <c r="F10" s="156"/>
      <c r="G10" s="156"/>
      <c r="H10" s="156"/>
      <c r="I10" s="156"/>
      <c r="J10" s="156"/>
      <c r="K10" s="156" t="s">
        <v>97</v>
      </c>
      <c r="L10" s="156"/>
      <c r="M10" s="156" t="s">
        <v>98</v>
      </c>
      <c r="N10" s="156"/>
      <c r="O10" s="156"/>
      <c r="P10" s="156"/>
      <c r="Q10" s="160" t="s">
        <v>99</v>
      </c>
      <c r="R10" s="160" t="s">
        <v>6</v>
      </c>
      <c r="S10" s="160" t="s">
        <v>100</v>
      </c>
      <c r="T10" s="148" t="s">
        <v>7</v>
      </c>
      <c r="U10" s="160" t="s">
        <v>101</v>
      </c>
    </row>
    <row r="11" spans="1:21">
      <c r="A11" s="156"/>
      <c r="B11" s="156"/>
      <c r="C11" s="156"/>
      <c r="D11" s="156" t="s">
        <v>8</v>
      </c>
      <c r="E11" s="157" t="s">
        <v>9</v>
      </c>
      <c r="F11" s="157"/>
      <c r="G11" s="157"/>
      <c r="H11" s="157"/>
      <c r="I11" s="157"/>
      <c r="J11" s="157"/>
      <c r="K11" s="156" t="s">
        <v>102</v>
      </c>
      <c r="L11" s="156" t="s">
        <v>103</v>
      </c>
      <c r="M11" s="156" t="s">
        <v>104</v>
      </c>
      <c r="N11" s="156" t="s">
        <v>105</v>
      </c>
      <c r="O11" s="156"/>
      <c r="P11" s="156"/>
      <c r="Q11" s="160"/>
      <c r="R11" s="160"/>
      <c r="S11" s="160"/>
      <c r="T11" s="148"/>
      <c r="U11" s="160"/>
    </row>
    <row r="12" spans="1:21">
      <c r="A12" s="156"/>
      <c r="B12" s="156"/>
      <c r="C12" s="156"/>
      <c r="D12" s="156"/>
      <c r="E12" s="158" t="s">
        <v>106</v>
      </c>
      <c r="F12" s="158" t="s">
        <v>10</v>
      </c>
      <c r="G12" s="158" t="s">
        <v>107</v>
      </c>
      <c r="H12" s="158" t="s">
        <v>108</v>
      </c>
      <c r="I12" s="158"/>
      <c r="J12" s="158" t="s">
        <v>109</v>
      </c>
      <c r="K12" s="156"/>
      <c r="L12" s="156"/>
      <c r="M12" s="156"/>
      <c r="N12" s="156"/>
      <c r="O12" s="156"/>
      <c r="P12" s="156"/>
      <c r="Q12" s="160"/>
      <c r="R12" s="160"/>
      <c r="S12" s="160"/>
      <c r="T12" s="148"/>
      <c r="U12" s="160"/>
    </row>
    <row r="13" spans="1:21" ht="48">
      <c r="A13" s="156"/>
      <c r="B13" s="156"/>
      <c r="C13" s="156"/>
      <c r="D13" s="156"/>
      <c r="E13" s="158"/>
      <c r="F13" s="158"/>
      <c r="G13" s="158"/>
      <c r="H13" s="74" t="s">
        <v>110</v>
      </c>
      <c r="I13" s="74" t="s">
        <v>111</v>
      </c>
      <c r="J13" s="158"/>
      <c r="K13" s="156"/>
      <c r="L13" s="156"/>
      <c r="M13" s="156"/>
      <c r="N13" s="156" t="s">
        <v>112</v>
      </c>
      <c r="O13" s="156"/>
      <c r="P13" s="28" t="s">
        <v>113</v>
      </c>
      <c r="Q13" s="160"/>
      <c r="R13" s="160"/>
      <c r="S13" s="160"/>
      <c r="T13" s="148"/>
      <c r="U13" s="160"/>
    </row>
    <row r="14" spans="1:21">
      <c r="A14" s="75">
        <v>1</v>
      </c>
      <c r="B14" s="75">
        <v>2</v>
      </c>
      <c r="C14" s="75">
        <v>3</v>
      </c>
      <c r="D14" s="75">
        <v>4</v>
      </c>
      <c r="E14" s="75">
        <v>5</v>
      </c>
      <c r="F14" s="75">
        <v>6</v>
      </c>
      <c r="G14" s="52">
        <v>7</v>
      </c>
      <c r="H14" s="75">
        <v>8</v>
      </c>
      <c r="I14" s="75">
        <v>9</v>
      </c>
      <c r="J14" s="75">
        <v>10</v>
      </c>
      <c r="K14" s="75">
        <v>11</v>
      </c>
      <c r="L14" s="75">
        <v>12</v>
      </c>
      <c r="M14" s="75">
        <v>13</v>
      </c>
      <c r="N14" s="161">
        <v>14</v>
      </c>
      <c r="O14" s="161"/>
      <c r="P14" s="75">
        <v>15</v>
      </c>
      <c r="Q14" s="75">
        <v>16</v>
      </c>
      <c r="R14" s="75">
        <v>17</v>
      </c>
      <c r="S14" s="75">
        <v>18</v>
      </c>
      <c r="T14" s="75">
        <v>19</v>
      </c>
      <c r="U14" s="75">
        <v>20</v>
      </c>
    </row>
    <row r="15" spans="1:21">
      <c r="A15" s="77" t="s">
        <v>11</v>
      </c>
      <c r="B15" s="169" t="s">
        <v>12</v>
      </c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70"/>
    </row>
    <row r="16" spans="1:21">
      <c r="A16" s="29" t="s">
        <v>13</v>
      </c>
      <c r="B16" s="171" t="s">
        <v>14</v>
      </c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</row>
    <row r="17" spans="1:21">
      <c r="A17" s="30" t="s">
        <v>15</v>
      </c>
      <c r="B17" s="173" t="s">
        <v>16</v>
      </c>
      <c r="C17" s="173"/>
      <c r="D17" s="173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74"/>
    </row>
    <row r="18" spans="1:21">
      <c r="A18" s="48" t="s">
        <v>117</v>
      </c>
      <c r="B18" s="50"/>
      <c r="C18" s="50"/>
      <c r="D18" s="50"/>
      <c r="E18" s="49" t="s">
        <v>20</v>
      </c>
      <c r="F18" s="31" t="s">
        <v>20</v>
      </c>
      <c r="G18" s="31" t="s">
        <v>20</v>
      </c>
      <c r="H18" s="31" t="s">
        <v>20</v>
      </c>
      <c r="I18" s="31" t="s">
        <v>20</v>
      </c>
      <c r="J18" s="31" t="s">
        <v>20</v>
      </c>
      <c r="K18" s="44"/>
      <c r="L18" s="44"/>
      <c r="M18" s="44"/>
      <c r="N18" s="45"/>
      <c r="O18" s="45"/>
      <c r="P18" s="45"/>
      <c r="Q18" s="46"/>
      <c r="R18" s="47"/>
      <c r="S18" s="45"/>
      <c r="T18" s="45"/>
      <c r="U18" s="76"/>
    </row>
    <row r="19" spans="1:21">
      <c r="A19" s="162" t="s">
        <v>17</v>
      </c>
      <c r="B19" s="162"/>
      <c r="C19" s="162"/>
      <c r="D19" s="7"/>
      <c r="E19" s="7" t="s">
        <v>20</v>
      </c>
      <c r="F19" s="7" t="s">
        <v>20</v>
      </c>
      <c r="G19" s="7">
        <v>0</v>
      </c>
      <c r="H19" s="7">
        <v>0</v>
      </c>
      <c r="I19" s="7">
        <v>0</v>
      </c>
      <c r="J19" s="7">
        <v>0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>
      <c r="A20" s="76" t="s">
        <v>19</v>
      </c>
      <c r="B20" s="165" t="s">
        <v>31</v>
      </c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</row>
    <row r="21" spans="1:21">
      <c r="A21" s="76"/>
      <c r="B21" s="51"/>
      <c r="C21" s="77"/>
      <c r="D21" s="77"/>
      <c r="E21" s="31" t="s">
        <v>20</v>
      </c>
      <c r="F21" s="31" t="s">
        <v>20</v>
      </c>
      <c r="G21" s="31" t="s">
        <v>20</v>
      </c>
      <c r="H21" s="31" t="s">
        <v>20</v>
      </c>
      <c r="I21" s="31" t="s">
        <v>20</v>
      </c>
      <c r="J21" s="31" t="s">
        <v>20</v>
      </c>
      <c r="K21" s="77"/>
      <c r="L21" s="77"/>
      <c r="M21" s="32"/>
      <c r="N21" s="32"/>
      <c r="O21" s="77"/>
      <c r="P21" s="77"/>
      <c r="Q21" s="77"/>
      <c r="R21" s="77"/>
      <c r="S21" s="77"/>
      <c r="T21" s="77"/>
      <c r="U21" s="77"/>
    </row>
    <row r="22" spans="1:21">
      <c r="A22" s="162" t="s">
        <v>21</v>
      </c>
      <c r="B22" s="162"/>
      <c r="C22" s="162"/>
      <c r="D22" s="76"/>
      <c r="E22" s="76" t="s">
        <v>20</v>
      </c>
      <c r="F22" s="76" t="s">
        <v>20</v>
      </c>
      <c r="G22" s="7">
        <v>0</v>
      </c>
      <c r="H22" s="7">
        <v>0</v>
      </c>
      <c r="I22" s="7">
        <v>0</v>
      </c>
      <c r="J22" s="7">
        <v>0</v>
      </c>
      <c r="K22" s="76"/>
      <c r="L22" s="76"/>
      <c r="M22" s="33"/>
      <c r="N22" s="33"/>
      <c r="O22" s="76"/>
      <c r="P22" s="76"/>
      <c r="Q22" s="76"/>
      <c r="R22" s="76"/>
      <c r="S22" s="76"/>
      <c r="T22" s="76"/>
      <c r="U22" s="76"/>
    </row>
    <row r="23" spans="1:21">
      <c r="A23" s="29" t="s">
        <v>22</v>
      </c>
      <c r="B23" s="162" t="s">
        <v>23</v>
      </c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</row>
    <row r="24" spans="1:21">
      <c r="A24" s="76"/>
      <c r="B24" s="77"/>
      <c r="C24" s="77"/>
      <c r="D24" s="77"/>
      <c r="E24" s="31" t="s">
        <v>20</v>
      </c>
      <c r="F24" s="31" t="s">
        <v>20</v>
      </c>
      <c r="G24" s="31" t="s">
        <v>20</v>
      </c>
      <c r="H24" s="31" t="s">
        <v>20</v>
      </c>
      <c r="I24" s="31" t="s">
        <v>20</v>
      </c>
      <c r="J24" s="31" t="s">
        <v>20</v>
      </c>
      <c r="K24" s="77"/>
      <c r="L24" s="77"/>
      <c r="M24" s="32"/>
      <c r="N24" s="32"/>
      <c r="O24" s="77"/>
      <c r="P24" s="77"/>
      <c r="Q24" s="77"/>
      <c r="R24" s="77"/>
      <c r="S24" s="77"/>
      <c r="T24" s="77"/>
      <c r="U24" s="77"/>
    </row>
    <row r="25" spans="1:21">
      <c r="A25" s="162" t="s">
        <v>24</v>
      </c>
      <c r="B25" s="162"/>
      <c r="C25" s="162"/>
      <c r="D25" s="76"/>
      <c r="E25" s="76" t="s">
        <v>20</v>
      </c>
      <c r="F25" s="76" t="s">
        <v>20</v>
      </c>
      <c r="G25" s="7">
        <v>0</v>
      </c>
      <c r="H25" s="7">
        <v>0</v>
      </c>
      <c r="I25" s="7">
        <v>0</v>
      </c>
      <c r="J25" s="7">
        <v>0</v>
      </c>
      <c r="K25" s="76"/>
      <c r="L25" s="76"/>
      <c r="M25" s="33"/>
      <c r="N25" s="33"/>
      <c r="O25" s="76"/>
      <c r="P25" s="76"/>
      <c r="Q25" s="76"/>
      <c r="R25" s="76"/>
      <c r="S25" s="76"/>
      <c r="T25" s="76"/>
      <c r="U25" s="76"/>
    </row>
    <row r="26" spans="1:21">
      <c r="A26" s="162" t="s">
        <v>25</v>
      </c>
      <c r="B26" s="162"/>
      <c r="C26" s="162"/>
      <c r="D26" s="76"/>
      <c r="E26" s="76" t="s">
        <v>20</v>
      </c>
      <c r="F26" s="76" t="s">
        <v>20</v>
      </c>
      <c r="G26" s="7">
        <v>0</v>
      </c>
      <c r="H26" s="7">
        <v>0</v>
      </c>
      <c r="I26" s="7">
        <v>0</v>
      </c>
      <c r="J26" s="7">
        <v>0</v>
      </c>
      <c r="K26" s="76"/>
      <c r="L26" s="76"/>
      <c r="M26" s="33"/>
      <c r="N26" s="33"/>
      <c r="O26" s="76"/>
      <c r="P26" s="76"/>
      <c r="Q26" s="76"/>
      <c r="R26" s="76"/>
      <c r="S26" s="76"/>
      <c r="T26" s="76"/>
      <c r="U26" s="76"/>
    </row>
    <row r="27" spans="1:21">
      <c r="A27" s="29" t="s">
        <v>26</v>
      </c>
      <c r="B27" s="163" t="s">
        <v>27</v>
      </c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</row>
    <row r="28" spans="1:21">
      <c r="A28" s="34" t="s">
        <v>28</v>
      </c>
      <c r="B28" s="164" t="s">
        <v>16</v>
      </c>
      <c r="C28" s="165"/>
      <c r="D28" s="165"/>
      <c r="E28" s="165"/>
      <c r="F28" s="165"/>
      <c r="G28" s="165"/>
      <c r="H28" s="165"/>
      <c r="I28" s="165"/>
      <c r="J28" s="165"/>
      <c r="K28" s="164"/>
      <c r="L28" s="164"/>
      <c r="M28" s="165"/>
      <c r="N28" s="165"/>
      <c r="O28" s="165"/>
      <c r="P28" s="165"/>
      <c r="Q28" s="165"/>
      <c r="R28" s="165"/>
      <c r="S28" s="165"/>
      <c r="T28" s="165"/>
      <c r="U28" s="165"/>
    </row>
    <row r="29" spans="1:21" ht="30.75" customHeight="1">
      <c r="A29" s="129" t="s">
        <v>120</v>
      </c>
      <c r="B29" s="133" t="s">
        <v>139</v>
      </c>
      <c r="C29" s="134">
        <v>1</v>
      </c>
      <c r="D29" s="135">
        <f>6144/1.2</f>
        <v>5120</v>
      </c>
      <c r="E29" s="138" t="s">
        <v>20</v>
      </c>
      <c r="F29" s="138" t="s">
        <v>20</v>
      </c>
      <c r="G29" s="138" t="s">
        <v>20</v>
      </c>
      <c r="H29" s="138" t="s">
        <v>20</v>
      </c>
      <c r="I29" s="138" t="s">
        <v>20</v>
      </c>
      <c r="J29" s="138" t="s">
        <v>20</v>
      </c>
      <c r="K29" s="135"/>
      <c r="L29" s="139">
        <f>6144/1.2</f>
        <v>5120</v>
      </c>
      <c r="M29" s="68"/>
      <c r="N29" s="91"/>
      <c r="O29" s="91"/>
      <c r="P29" s="91"/>
      <c r="Q29" s="68">
        <v>51.7</v>
      </c>
      <c r="R29" s="91"/>
      <c r="S29" s="68">
        <v>11.8</v>
      </c>
      <c r="T29" s="91"/>
      <c r="U29" s="83">
        <v>1217.0999999999999</v>
      </c>
    </row>
    <row r="30" spans="1:21" ht="63">
      <c r="A30" s="129" t="s">
        <v>121</v>
      </c>
      <c r="B30" s="133" t="s">
        <v>119</v>
      </c>
      <c r="C30" s="134">
        <v>1</v>
      </c>
      <c r="D30" s="136">
        <v>5283.7209999999995</v>
      </c>
      <c r="E30" s="138" t="s">
        <v>20</v>
      </c>
      <c r="F30" s="138" t="s">
        <v>20</v>
      </c>
      <c r="G30" s="138" t="s">
        <v>20</v>
      </c>
      <c r="H30" s="138" t="s">
        <v>20</v>
      </c>
      <c r="I30" s="138" t="s">
        <v>20</v>
      </c>
      <c r="J30" s="138" t="s">
        <v>20</v>
      </c>
      <c r="K30" s="136"/>
      <c r="L30" s="140">
        <v>5283.7209999999995</v>
      </c>
      <c r="M30" s="68"/>
      <c r="N30" s="91"/>
      <c r="O30" s="91"/>
      <c r="P30" s="91"/>
      <c r="Q30" s="68">
        <v>46.8</v>
      </c>
      <c r="R30" s="91"/>
      <c r="S30" s="68">
        <v>9.4</v>
      </c>
      <c r="T30" s="91"/>
      <c r="U30" s="83">
        <v>963</v>
      </c>
    </row>
    <row r="31" spans="1:21" ht="31.5">
      <c r="A31" s="129" t="s">
        <v>122</v>
      </c>
      <c r="B31" s="133" t="s">
        <v>148</v>
      </c>
      <c r="C31" s="134">
        <v>1</v>
      </c>
      <c r="D31" s="136">
        <v>981.57399999999996</v>
      </c>
      <c r="E31" s="138" t="s">
        <v>20</v>
      </c>
      <c r="F31" s="138" t="s">
        <v>20</v>
      </c>
      <c r="G31" s="138" t="s">
        <v>20</v>
      </c>
      <c r="H31" s="138" t="s">
        <v>20</v>
      </c>
      <c r="I31" s="138" t="s">
        <v>20</v>
      </c>
      <c r="J31" s="138" t="s">
        <v>20</v>
      </c>
      <c r="K31" s="136"/>
      <c r="L31" s="136">
        <v>981.57399999999996</v>
      </c>
      <c r="M31" s="68"/>
      <c r="N31" s="91"/>
      <c r="O31" s="91"/>
      <c r="P31" s="91"/>
      <c r="Q31" s="68">
        <v>13.08</v>
      </c>
      <c r="R31" s="91"/>
      <c r="S31" s="68">
        <v>11.8</v>
      </c>
      <c r="T31" s="91"/>
      <c r="U31" s="83">
        <v>901.4</v>
      </c>
    </row>
    <row r="32" spans="1:21" ht="66.75" customHeight="1">
      <c r="A32" s="129" t="s">
        <v>123</v>
      </c>
      <c r="B32" s="133" t="s">
        <v>140</v>
      </c>
      <c r="C32" s="134">
        <v>1</v>
      </c>
      <c r="D32" s="136">
        <v>38.377000000000002</v>
      </c>
      <c r="E32" s="138" t="s">
        <v>20</v>
      </c>
      <c r="F32" s="138" t="s">
        <v>20</v>
      </c>
      <c r="G32" s="138" t="s">
        <v>20</v>
      </c>
      <c r="H32" s="138" t="s">
        <v>20</v>
      </c>
      <c r="I32" s="138" t="s">
        <v>20</v>
      </c>
      <c r="J32" s="138" t="s">
        <v>20</v>
      </c>
      <c r="K32" s="136">
        <v>38.377000000000002</v>
      </c>
      <c r="L32" s="140"/>
      <c r="M32" s="68"/>
      <c r="N32" s="91"/>
      <c r="O32" s="91"/>
      <c r="P32" s="91"/>
      <c r="Q32" s="68">
        <v>22.2</v>
      </c>
      <c r="R32" s="91"/>
      <c r="S32" s="68">
        <v>17</v>
      </c>
      <c r="T32" s="91"/>
      <c r="U32" s="83">
        <v>20.8</v>
      </c>
    </row>
    <row r="33" spans="1:23" ht="66" customHeight="1">
      <c r="A33" s="129" t="s">
        <v>124</v>
      </c>
      <c r="B33" s="133" t="s">
        <v>136</v>
      </c>
      <c r="C33" s="134">
        <v>1</v>
      </c>
      <c r="D33" s="136">
        <v>112.52</v>
      </c>
      <c r="E33" s="138" t="s">
        <v>20</v>
      </c>
      <c r="F33" s="138" t="s">
        <v>20</v>
      </c>
      <c r="G33" s="138" t="s">
        <v>20</v>
      </c>
      <c r="H33" s="138" t="s">
        <v>20</v>
      </c>
      <c r="I33" s="138" t="s">
        <v>20</v>
      </c>
      <c r="J33" s="138" t="s">
        <v>20</v>
      </c>
      <c r="K33" s="136">
        <v>112.52</v>
      </c>
      <c r="L33" s="140"/>
      <c r="M33" s="68"/>
      <c r="N33" s="91"/>
      <c r="O33" s="91"/>
      <c r="P33" s="91"/>
      <c r="Q33" s="68"/>
      <c r="R33" s="91"/>
      <c r="S33" s="68"/>
      <c r="T33" s="91"/>
      <c r="U33" s="83"/>
    </row>
    <row r="34" spans="1:23" ht="94.5">
      <c r="A34" s="129" t="s">
        <v>125</v>
      </c>
      <c r="B34" s="133" t="s">
        <v>176</v>
      </c>
      <c r="C34" s="134">
        <v>1</v>
      </c>
      <c r="D34" s="136">
        <v>53.875999999999998</v>
      </c>
      <c r="E34" s="138" t="s">
        <v>20</v>
      </c>
      <c r="F34" s="138" t="s">
        <v>20</v>
      </c>
      <c r="G34" s="138" t="s">
        <v>20</v>
      </c>
      <c r="H34" s="138" t="s">
        <v>20</v>
      </c>
      <c r="I34" s="138" t="s">
        <v>20</v>
      </c>
      <c r="J34" s="138" t="s">
        <v>20</v>
      </c>
      <c r="K34" s="136">
        <v>53.875999999999998</v>
      </c>
      <c r="L34" s="140"/>
      <c r="M34" s="68"/>
      <c r="N34" s="91"/>
      <c r="O34" s="91"/>
      <c r="P34" s="91"/>
      <c r="Q34" s="68">
        <v>21.1</v>
      </c>
      <c r="R34" s="91"/>
      <c r="S34" s="68">
        <v>26</v>
      </c>
      <c r="T34" s="91"/>
      <c r="U34" s="83">
        <v>30.6</v>
      </c>
    </row>
    <row r="35" spans="1:23" ht="94.5">
      <c r="A35" s="129" t="s">
        <v>126</v>
      </c>
      <c r="B35" s="133" t="s">
        <v>177</v>
      </c>
      <c r="C35" s="134">
        <v>1</v>
      </c>
      <c r="D35" s="136">
        <v>26.518000000000001</v>
      </c>
      <c r="E35" s="138" t="s">
        <v>20</v>
      </c>
      <c r="F35" s="138" t="s">
        <v>20</v>
      </c>
      <c r="G35" s="138" t="s">
        <v>20</v>
      </c>
      <c r="H35" s="138" t="s">
        <v>20</v>
      </c>
      <c r="I35" s="138" t="s">
        <v>20</v>
      </c>
      <c r="J35" s="138" t="s">
        <v>20</v>
      </c>
      <c r="K35" s="136">
        <v>26.518000000000001</v>
      </c>
      <c r="L35" s="140"/>
      <c r="M35" s="68"/>
      <c r="N35" s="91"/>
      <c r="O35" s="91"/>
      <c r="P35" s="91"/>
      <c r="Q35" s="68">
        <v>4.9000000000000004</v>
      </c>
      <c r="R35" s="91"/>
      <c r="S35" s="68">
        <v>63.1</v>
      </c>
      <c r="T35" s="91"/>
      <c r="U35" s="83">
        <v>64.099999999999994</v>
      </c>
    </row>
    <row r="36" spans="1:23" ht="63.75" customHeight="1">
      <c r="A36" s="129" t="s">
        <v>127</v>
      </c>
      <c r="B36" s="137" t="s">
        <v>147</v>
      </c>
      <c r="C36" s="134">
        <v>1</v>
      </c>
      <c r="D36" s="136">
        <v>112.52</v>
      </c>
      <c r="E36" s="138" t="s">
        <v>20</v>
      </c>
      <c r="F36" s="138" t="s">
        <v>20</v>
      </c>
      <c r="G36" s="138" t="s">
        <v>20</v>
      </c>
      <c r="H36" s="138" t="s">
        <v>20</v>
      </c>
      <c r="I36" s="138" t="s">
        <v>20</v>
      </c>
      <c r="J36" s="138" t="s">
        <v>20</v>
      </c>
      <c r="K36" s="136">
        <v>112.52</v>
      </c>
      <c r="L36" s="140"/>
      <c r="M36" s="68"/>
      <c r="N36" s="91"/>
      <c r="O36" s="91"/>
      <c r="P36" s="91"/>
      <c r="Q36" s="68"/>
      <c r="R36" s="91"/>
      <c r="S36" s="68"/>
      <c r="T36" s="91"/>
      <c r="U36" s="83"/>
    </row>
    <row r="37" spans="1:23" ht="63">
      <c r="A37" s="129" t="s">
        <v>128</v>
      </c>
      <c r="B37" s="137" t="s">
        <v>137</v>
      </c>
      <c r="C37" s="134">
        <v>1</v>
      </c>
      <c r="D37" s="136">
        <v>112.52</v>
      </c>
      <c r="E37" s="138" t="s">
        <v>20</v>
      </c>
      <c r="F37" s="138" t="s">
        <v>20</v>
      </c>
      <c r="G37" s="138" t="s">
        <v>20</v>
      </c>
      <c r="H37" s="138" t="s">
        <v>20</v>
      </c>
      <c r="I37" s="138" t="s">
        <v>20</v>
      </c>
      <c r="J37" s="138" t="s">
        <v>20</v>
      </c>
      <c r="K37" s="136">
        <v>112.52</v>
      </c>
      <c r="L37" s="140"/>
      <c r="M37" s="68"/>
      <c r="N37" s="91"/>
      <c r="O37" s="91"/>
      <c r="P37" s="91"/>
      <c r="Q37" s="68"/>
      <c r="R37" s="91"/>
      <c r="S37" s="68"/>
      <c r="T37" s="91"/>
      <c r="U37" s="83"/>
    </row>
    <row r="38" spans="1:23" ht="63">
      <c r="A38" s="129" t="s">
        <v>138</v>
      </c>
      <c r="B38" s="137" t="s">
        <v>163</v>
      </c>
      <c r="C38" s="134">
        <v>6</v>
      </c>
      <c r="D38" s="136">
        <v>669.36</v>
      </c>
      <c r="E38" s="141" t="s">
        <v>20</v>
      </c>
      <c r="F38" s="138" t="s">
        <v>20</v>
      </c>
      <c r="G38" s="138" t="s">
        <v>20</v>
      </c>
      <c r="H38" s="138" t="s">
        <v>20</v>
      </c>
      <c r="I38" s="138" t="s">
        <v>20</v>
      </c>
      <c r="J38" s="138" t="s">
        <v>20</v>
      </c>
      <c r="K38" s="136">
        <v>669.36</v>
      </c>
      <c r="L38" s="140"/>
      <c r="M38" s="125"/>
      <c r="N38" s="92"/>
      <c r="O38" s="92"/>
      <c r="P38" s="92"/>
      <c r="Q38" s="68"/>
      <c r="R38" s="92"/>
      <c r="S38" s="126"/>
      <c r="T38" s="92"/>
      <c r="U38" s="127"/>
    </row>
    <row r="39" spans="1:23" ht="47.25">
      <c r="A39" s="129" t="s">
        <v>162</v>
      </c>
      <c r="B39" s="142" t="s">
        <v>170</v>
      </c>
      <c r="C39" s="134">
        <v>1</v>
      </c>
      <c r="D39" s="136">
        <v>9629.8320000000003</v>
      </c>
      <c r="E39" s="143"/>
      <c r="F39" s="144"/>
      <c r="G39" s="138"/>
      <c r="H39" s="138"/>
      <c r="I39" s="138"/>
      <c r="J39" s="145"/>
      <c r="K39" s="136">
        <v>9629.8320000000003</v>
      </c>
      <c r="L39" s="140"/>
      <c r="M39" s="125"/>
      <c r="N39" s="131"/>
      <c r="O39" s="131"/>
      <c r="P39" s="131"/>
      <c r="Q39" s="68">
        <v>100.2</v>
      </c>
      <c r="R39" s="131"/>
      <c r="S39" s="126">
        <v>11.8</v>
      </c>
      <c r="T39" s="131"/>
      <c r="U39" s="127">
        <f>1186.5+25.3</f>
        <v>1211.8</v>
      </c>
    </row>
    <row r="40" spans="1:23" ht="15">
      <c r="A40" s="166" t="s">
        <v>29</v>
      </c>
      <c r="B40" s="167"/>
      <c r="C40" s="168"/>
      <c r="D40" s="85">
        <f>SUM(D29:D39)</f>
        <v>22140.818000000003</v>
      </c>
      <c r="E40" s="86"/>
      <c r="F40" s="104" t="s">
        <v>20</v>
      </c>
      <c r="G40" s="91" t="s">
        <v>20</v>
      </c>
      <c r="H40" s="91" t="s">
        <v>20</v>
      </c>
      <c r="I40" s="91" t="s">
        <v>20</v>
      </c>
      <c r="J40" s="87" t="s">
        <v>20</v>
      </c>
      <c r="K40" s="88">
        <f>SUM(K29:K39)</f>
        <v>10755.523000000001</v>
      </c>
      <c r="L40" s="89">
        <f>SUM(L29:L39)</f>
        <v>11385.295</v>
      </c>
      <c r="M40" s="89">
        <f t="shared" ref="M40:P40" si="0">SUM(M29:M37)</f>
        <v>0</v>
      </c>
      <c r="N40" s="89">
        <f t="shared" si="0"/>
        <v>0</v>
      </c>
      <c r="O40" s="89">
        <f t="shared" si="0"/>
        <v>0</v>
      </c>
      <c r="P40" s="89">
        <f t="shared" si="0"/>
        <v>0</v>
      </c>
      <c r="Q40" s="89">
        <f>SUM(Q29:Q39)</f>
        <v>259.98</v>
      </c>
      <c r="R40" s="89">
        <f t="shared" ref="R40:U40" si="1">SUM(R29:R39)</f>
        <v>0</v>
      </c>
      <c r="S40" s="89">
        <f t="shared" si="1"/>
        <v>150.9</v>
      </c>
      <c r="T40" s="89">
        <f t="shared" si="1"/>
        <v>0</v>
      </c>
      <c r="U40" s="89">
        <f t="shared" si="1"/>
        <v>4408.8</v>
      </c>
      <c r="W40" s="73"/>
    </row>
    <row r="41" spans="1:23" ht="15">
      <c r="A41" s="60" t="s">
        <v>30</v>
      </c>
      <c r="B41" s="182" t="s">
        <v>31</v>
      </c>
      <c r="C41" s="182"/>
      <c r="D41" s="182"/>
      <c r="E41" s="182"/>
      <c r="F41" s="182"/>
      <c r="G41" s="182"/>
      <c r="H41" s="182"/>
      <c r="I41" s="182"/>
      <c r="J41" s="182"/>
      <c r="K41" s="183"/>
      <c r="L41" s="183"/>
      <c r="M41" s="182"/>
      <c r="N41" s="182"/>
      <c r="O41" s="182"/>
      <c r="P41" s="182"/>
      <c r="Q41" s="182"/>
      <c r="R41" s="182"/>
      <c r="S41" s="182"/>
      <c r="T41" s="182"/>
      <c r="U41" s="182"/>
    </row>
    <row r="42" spans="1:23" ht="15">
      <c r="A42" s="54"/>
      <c r="B42" s="55"/>
      <c r="C42" s="54"/>
      <c r="D42" s="56"/>
      <c r="E42" s="93" t="s">
        <v>20</v>
      </c>
      <c r="F42" s="93" t="s">
        <v>20</v>
      </c>
      <c r="G42" s="93" t="s">
        <v>20</v>
      </c>
      <c r="H42" s="93" t="s">
        <v>20</v>
      </c>
      <c r="I42" s="93" t="s">
        <v>20</v>
      </c>
      <c r="J42" s="93" t="s">
        <v>20</v>
      </c>
      <c r="K42" s="107"/>
      <c r="L42" s="107"/>
      <c r="M42" s="94"/>
      <c r="N42" s="94"/>
      <c r="O42" s="107"/>
      <c r="P42" s="107"/>
      <c r="Q42" s="107"/>
      <c r="R42" s="107"/>
      <c r="S42" s="107"/>
      <c r="T42" s="107"/>
      <c r="U42" s="107"/>
    </row>
    <row r="43" spans="1:23" ht="15">
      <c r="A43" s="176" t="s">
        <v>32</v>
      </c>
      <c r="B43" s="176"/>
      <c r="C43" s="176"/>
      <c r="D43" s="95">
        <f>SUM(D42)</f>
        <v>0</v>
      </c>
      <c r="E43" s="96" t="s">
        <v>20</v>
      </c>
      <c r="F43" s="96" t="s">
        <v>20</v>
      </c>
      <c r="G43" s="93" t="s">
        <v>20</v>
      </c>
      <c r="H43" s="93" t="s">
        <v>20</v>
      </c>
      <c r="I43" s="93" t="s">
        <v>20</v>
      </c>
      <c r="J43" s="93" t="s">
        <v>20</v>
      </c>
      <c r="K43" s="96"/>
      <c r="L43" s="96"/>
      <c r="M43" s="97"/>
      <c r="N43" s="97"/>
      <c r="O43" s="96"/>
      <c r="P43" s="96"/>
      <c r="Q43" s="96"/>
      <c r="R43" s="96"/>
      <c r="S43" s="96"/>
      <c r="T43" s="96"/>
      <c r="U43" s="96"/>
    </row>
    <row r="44" spans="1:23" ht="15">
      <c r="A44" s="96" t="s">
        <v>33</v>
      </c>
      <c r="B44" s="182" t="s">
        <v>34</v>
      </c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</row>
    <row r="45" spans="1:23" ht="15">
      <c r="A45" s="96"/>
      <c r="B45" s="107"/>
      <c r="C45" s="107"/>
      <c r="D45" s="107"/>
      <c r="E45" s="93" t="s">
        <v>20</v>
      </c>
      <c r="F45" s="93" t="s">
        <v>20</v>
      </c>
      <c r="G45" s="93" t="s">
        <v>20</v>
      </c>
      <c r="H45" s="93" t="s">
        <v>20</v>
      </c>
      <c r="I45" s="93" t="s">
        <v>20</v>
      </c>
      <c r="J45" s="93" t="s">
        <v>20</v>
      </c>
      <c r="K45" s="107"/>
      <c r="L45" s="107"/>
      <c r="M45" s="94"/>
      <c r="N45" s="94"/>
      <c r="O45" s="107"/>
      <c r="P45" s="107"/>
      <c r="Q45" s="107"/>
      <c r="R45" s="107"/>
      <c r="S45" s="107"/>
      <c r="T45" s="107"/>
      <c r="U45" s="107"/>
    </row>
    <row r="46" spans="1:23" ht="15">
      <c r="A46" s="176" t="s">
        <v>35</v>
      </c>
      <c r="B46" s="176"/>
      <c r="C46" s="176"/>
      <c r="D46" s="96"/>
      <c r="E46" s="96" t="s">
        <v>20</v>
      </c>
      <c r="F46" s="96" t="s">
        <v>20</v>
      </c>
      <c r="G46" s="93" t="s">
        <v>20</v>
      </c>
      <c r="H46" s="93" t="s">
        <v>20</v>
      </c>
      <c r="I46" s="93" t="s">
        <v>20</v>
      </c>
      <c r="J46" s="93" t="s">
        <v>20</v>
      </c>
      <c r="K46" s="96"/>
      <c r="L46" s="96"/>
      <c r="M46" s="97"/>
      <c r="N46" s="97"/>
      <c r="O46" s="96"/>
      <c r="P46" s="96"/>
      <c r="Q46" s="96"/>
      <c r="R46" s="96"/>
      <c r="S46" s="96"/>
      <c r="T46" s="96"/>
      <c r="U46" s="96"/>
    </row>
    <row r="47" spans="1:23" ht="15">
      <c r="A47" s="60" t="s">
        <v>36</v>
      </c>
      <c r="B47" s="182" t="s">
        <v>37</v>
      </c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</row>
    <row r="48" spans="1:23" ht="15">
      <c r="A48" s="60"/>
      <c r="B48" s="61"/>
      <c r="C48" s="91"/>
      <c r="D48" s="68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</row>
    <row r="49" spans="1:23" ht="15">
      <c r="A49" s="96"/>
      <c r="B49" s="61"/>
      <c r="C49" s="96"/>
      <c r="D49" s="56"/>
      <c r="E49" s="93"/>
      <c r="F49" s="93" t="s">
        <v>20</v>
      </c>
      <c r="G49" s="93" t="s">
        <v>20</v>
      </c>
      <c r="H49" s="93" t="s">
        <v>20</v>
      </c>
      <c r="I49" s="93" t="s">
        <v>20</v>
      </c>
      <c r="J49" s="93" t="s">
        <v>20</v>
      </c>
      <c r="K49" s="107"/>
      <c r="L49" s="107"/>
      <c r="M49" s="94"/>
      <c r="N49" s="94"/>
      <c r="O49" s="107"/>
      <c r="P49" s="107"/>
      <c r="Q49" s="107"/>
      <c r="R49" s="107"/>
      <c r="S49" s="107"/>
      <c r="T49" s="107"/>
      <c r="U49" s="107"/>
    </row>
    <row r="50" spans="1:23" ht="15">
      <c r="A50" s="176" t="s">
        <v>38</v>
      </c>
      <c r="B50" s="176"/>
      <c r="C50" s="176"/>
      <c r="D50" s="95">
        <f>SUM(D48:D49)</f>
        <v>0</v>
      </c>
      <c r="E50" s="96" t="s">
        <v>20</v>
      </c>
      <c r="F50" s="96" t="s">
        <v>20</v>
      </c>
      <c r="G50" s="93" t="s">
        <v>20</v>
      </c>
      <c r="H50" s="93" t="s">
        <v>20</v>
      </c>
      <c r="I50" s="93" t="s">
        <v>20</v>
      </c>
      <c r="J50" s="93" t="s">
        <v>20</v>
      </c>
      <c r="K50" s="96"/>
      <c r="L50" s="96"/>
      <c r="M50" s="97"/>
      <c r="N50" s="97"/>
      <c r="O50" s="96"/>
      <c r="P50" s="96"/>
      <c r="Q50" s="96"/>
      <c r="R50" s="96"/>
      <c r="S50" s="96"/>
      <c r="T50" s="96"/>
      <c r="U50" s="96"/>
    </row>
    <row r="51" spans="1:23" ht="15">
      <c r="A51" s="96" t="s">
        <v>39</v>
      </c>
      <c r="B51" s="175" t="s">
        <v>23</v>
      </c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6"/>
      <c r="U51" s="176"/>
    </row>
    <row r="52" spans="1:23" ht="28.5" customHeight="1">
      <c r="A52" s="98" t="s">
        <v>158</v>
      </c>
      <c r="B52" s="81" t="s">
        <v>155</v>
      </c>
      <c r="C52" s="82">
        <v>5</v>
      </c>
      <c r="D52" s="84">
        <v>600</v>
      </c>
      <c r="E52" s="99"/>
      <c r="F52" s="99"/>
      <c r="G52" s="99"/>
      <c r="H52" s="99"/>
      <c r="I52" s="99"/>
      <c r="J52" s="99"/>
      <c r="K52" s="84">
        <v>600</v>
      </c>
      <c r="L52" s="84"/>
      <c r="M52" s="100"/>
      <c r="N52" s="100"/>
      <c r="O52" s="100"/>
      <c r="P52" s="100"/>
      <c r="Q52" s="100"/>
      <c r="R52" s="100"/>
      <c r="S52" s="100"/>
      <c r="T52" s="101"/>
      <c r="U52" s="96"/>
    </row>
    <row r="53" spans="1:23" ht="30">
      <c r="A53" s="98" t="s">
        <v>159</v>
      </c>
      <c r="B53" s="81" t="s">
        <v>156</v>
      </c>
      <c r="C53" s="82">
        <v>1</v>
      </c>
      <c r="D53" s="84">
        <v>750</v>
      </c>
      <c r="E53" s="99"/>
      <c r="F53" s="99"/>
      <c r="G53" s="99"/>
      <c r="H53" s="99"/>
      <c r="I53" s="99"/>
      <c r="J53" s="99"/>
      <c r="K53" s="84"/>
      <c r="L53" s="84">
        <v>750</v>
      </c>
      <c r="M53" s="100"/>
      <c r="N53" s="100"/>
      <c r="O53" s="100"/>
      <c r="P53" s="100"/>
      <c r="Q53" s="100"/>
      <c r="R53" s="100"/>
      <c r="S53" s="100"/>
      <c r="T53" s="101"/>
      <c r="U53" s="96"/>
    </row>
    <row r="54" spans="1:23" ht="30">
      <c r="A54" s="98" t="s">
        <v>160</v>
      </c>
      <c r="B54" s="81" t="s">
        <v>157</v>
      </c>
      <c r="C54" s="82" t="s">
        <v>161</v>
      </c>
      <c r="D54" s="84">
        <v>450</v>
      </c>
      <c r="E54" s="99"/>
      <c r="F54" s="99"/>
      <c r="G54" s="99"/>
      <c r="H54" s="99"/>
      <c r="I54" s="99"/>
      <c r="J54" s="99"/>
      <c r="K54" s="84"/>
      <c r="L54" s="84">
        <v>450</v>
      </c>
      <c r="M54" s="102"/>
      <c r="N54" s="102"/>
      <c r="O54" s="103"/>
      <c r="P54" s="103"/>
      <c r="Q54" s="103"/>
      <c r="R54" s="103"/>
      <c r="S54" s="103"/>
      <c r="T54" s="110"/>
      <c r="U54" s="107"/>
    </row>
    <row r="55" spans="1:23" ht="15">
      <c r="A55" s="176" t="s">
        <v>40</v>
      </c>
      <c r="B55" s="177"/>
      <c r="C55" s="177"/>
      <c r="D55" s="85">
        <f>SUM(D52:D54)</f>
        <v>1800</v>
      </c>
      <c r="E55" s="104" t="s">
        <v>20</v>
      </c>
      <c r="F55" s="104" t="s">
        <v>20</v>
      </c>
      <c r="G55" s="85">
        <v>0</v>
      </c>
      <c r="H55" s="85">
        <v>0</v>
      </c>
      <c r="I55" s="85">
        <v>0</v>
      </c>
      <c r="J55" s="85">
        <v>0</v>
      </c>
      <c r="K55" s="90">
        <f>SUM(K52:K54)</f>
        <v>600</v>
      </c>
      <c r="L55" s="90">
        <f>SUM(L52:L54)</f>
        <v>1200</v>
      </c>
      <c r="M55" s="105"/>
      <c r="N55" s="105"/>
      <c r="O55" s="104"/>
      <c r="P55" s="104"/>
      <c r="Q55" s="104"/>
      <c r="R55" s="104"/>
      <c r="S55" s="104"/>
      <c r="T55" s="96"/>
      <c r="U55" s="96"/>
    </row>
    <row r="56" spans="1:23" ht="15">
      <c r="A56" s="176" t="s">
        <v>41</v>
      </c>
      <c r="B56" s="176"/>
      <c r="C56" s="176"/>
      <c r="D56" s="106">
        <f>D40+D55</f>
        <v>23940.818000000003</v>
      </c>
      <c r="E56" s="96" t="s">
        <v>20</v>
      </c>
      <c r="F56" s="96" t="s">
        <v>20</v>
      </c>
      <c r="G56" s="106">
        <v>0</v>
      </c>
      <c r="H56" s="106">
        <v>0</v>
      </c>
      <c r="I56" s="106">
        <v>0</v>
      </c>
      <c r="J56" s="106">
        <v>0</v>
      </c>
      <c r="K56" s="95">
        <f>K40+K55</f>
        <v>11355.523000000001</v>
      </c>
      <c r="L56" s="95">
        <f>L40+L55</f>
        <v>12585.295</v>
      </c>
      <c r="M56" s="95">
        <f>M40</f>
        <v>0</v>
      </c>
      <c r="N56" s="97"/>
      <c r="O56" s="96"/>
      <c r="P56" s="96"/>
      <c r="Q56" s="95">
        <f>Q40</f>
        <v>259.98</v>
      </c>
      <c r="R56" s="95">
        <f>R40</f>
        <v>0</v>
      </c>
      <c r="S56" s="95">
        <f>S40</f>
        <v>150.9</v>
      </c>
      <c r="T56" s="95">
        <f>T40</f>
        <v>0</v>
      </c>
      <c r="U56" s="95">
        <f>U40</f>
        <v>4408.8</v>
      </c>
      <c r="W56" s="73"/>
    </row>
    <row r="57" spans="1:23" ht="14.25">
      <c r="A57" s="178" t="s">
        <v>42</v>
      </c>
      <c r="B57" s="178"/>
      <c r="C57" s="178"/>
      <c r="D57" s="106">
        <f>D40+D55</f>
        <v>23940.818000000003</v>
      </c>
      <c r="E57" s="106" t="str">
        <f>E19</f>
        <v>х </v>
      </c>
      <c r="F57" s="106" t="str">
        <f>F19</f>
        <v>х </v>
      </c>
      <c r="G57" s="106">
        <v>0</v>
      </c>
      <c r="H57" s="106">
        <v>0</v>
      </c>
      <c r="I57" s="106">
        <v>0</v>
      </c>
      <c r="J57" s="106">
        <v>0</v>
      </c>
      <c r="K57" s="106">
        <f>K40+K55</f>
        <v>11355.523000000001</v>
      </c>
      <c r="L57" s="108">
        <f>L40+L55</f>
        <v>12585.295</v>
      </c>
      <c r="M57" s="106">
        <f t="shared" ref="M57:U57" si="2">M40+M19</f>
        <v>0</v>
      </c>
      <c r="N57" s="106">
        <f t="shared" si="2"/>
        <v>0</v>
      </c>
      <c r="O57" s="106">
        <f t="shared" si="2"/>
        <v>0</v>
      </c>
      <c r="P57" s="106">
        <f t="shared" si="2"/>
        <v>0</v>
      </c>
      <c r="Q57" s="106">
        <f t="shared" si="2"/>
        <v>259.98</v>
      </c>
      <c r="R57" s="106">
        <f t="shared" si="2"/>
        <v>0</v>
      </c>
      <c r="S57" s="106">
        <f t="shared" si="2"/>
        <v>150.9</v>
      </c>
      <c r="T57" s="106">
        <f t="shared" si="2"/>
        <v>0</v>
      </c>
      <c r="U57" s="106">
        <f t="shared" si="2"/>
        <v>4408.8</v>
      </c>
    </row>
    <row r="58" spans="1:23" ht="14.25">
      <c r="A58" s="107" t="s">
        <v>43</v>
      </c>
      <c r="B58" s="178" t="s">
        <v>44</v>
      </c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</row>
    <row r="59" spans="1:23" ht="15">
      <c r="A59" s="109" t="s">
        <v>45</v>
      </c>
      <c r="B59" s="179" t="s">
        <v>14</v>
      </c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1"/>
    </row>
    <row r="60" spans="1:23" ht="15">
      <c r="A60" s="111" t="s">
        <v>46</v>
      </c>
      <c r="B60" s="182" t="s">
        <v>16</v>
      </c>
      <c r="C60" s="182"/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</row>
    <row r="61" spans="1:23" ht="15">
      <c r="A61" s="111"/>
      <c r="B61" s="91"/>
      <c r="C61" s="91"/>
      <c r="D61" s="91"/>
      <c r="E61" s="106" t="s">
        <v>20</v>
      </c>
      <c r="F61" s="106" t="s">
        <v>20</v>
      </c>
      <c r="G61" s="106" t="s">
        <v>20</v>
      </c>
      <c r="H61" s="106" t="s">
        <v>20</v>
      </c>
      <c r="I61" s="106" t="s">
        <v>20</v>
      </c>
      <c r="J61" s="106" t="s">
        <v>20</v>
      </c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</row>
    <row r="62" spans="1:23" ht="15">
      <c r="A62" s="176" t="s">
        <v>47</v>
      </c>
      <c r="B62" s="176"/>
      <c r="C62" s="176"/>
      <c r="D62" s="106"/>
      <c r="E62" s="106" t="s">
        <v>20</v>
      </c>
      <c r="F62" s="106" t="s">
        <v>20</v>
      </c>
      <c r="G62" s="106">
        <v>0</v>
      </c>
      <c r="H62" s="106">
        <v>0</v>
      </c>
      <c r="I62" s="106">
        <v>0</v>
      </c>
      <c r="J62" s="106">
        <v>0</v>
      </c>
      <c r="K62" s="106"/>
      <c r="L62" s="106">
        <f>SUM(L60:L60)</f>
        <v>0</v>
      </c>
      <c r="M62" s="106"/>
      <c r="N62" s="106"/>
      <c r="O62" s="106" t="e">
        <f>SUM("#ref!")</f>
        <v>#VALUE!</v>
      </c>
      <c r="P62" s="106"/>
      <c r="Q62" s="106"/>
      <c r="R62" s="106"/>
      <c r="S62" s="106"/>
      <c r="T62" s="112"/>
      <c r="U62" s="106"/>
    </row>
    <row r="63" spans="1:23" ht="15">
      <c r="A63" s="96" t="s">
        <v>48</v>
      </c>
      <c r="B63" s="182" t="s">
        <v>31</v>
      </c>
      <c r="C63" s="182"/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</row>
    <row r="64" spans="1:23" ht="15">
      <c r="A64" s="96"/>
      <c r="B64" s="91"/>
      <c r="C64" s="91"/>
      <c r="D64" s="91"/>
      <c r="E64" s="106" t="s">
        <v>20</v>
      </c>
      <c r="F64" s="106" t="s">
        <v>20</v>
      </c>
      <c r="G64" s="106" t="s">
        <v>20</v>
      </c>
      <c r="H64" s="106" t="s">
        <v>20</v>
      </c>
      <c r="I64" s="106" t="s">
        <v>20</v>
      </c>
      <c r="J64" s="106" t="s">
        <v>20</v>
      </c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</row>
    <row r="65" spans="1:21" ht="15">
      <c r="A65" s="185" t="s">
        <v>49</v>
      </c>
      <c r="B65" s="185"/>
      <c r="C65" s="185"/>
      <c r="D65" s="106"/>
      <c r="E65" s="106" t="s">
        <v>20</v>
      </c>
      <c r="F65" s="106" t="s">
        <v>20</v>
      </c>
      <c r="G65" s="106">
        <v>0</v>
      </c>
      <c r="H65" s="106">
        <v>0</v>
      </c>
      <c r="I65" s="106">
        <v>0</v>
      </c>
      <c r="J65" s="106">
        <v>0</v>
      </c>
      <c r="K65" s="113"/>
      <c r="L65" s="113"/>
      <c r="M65" s="113"/>
      <c r="N65" s="113"/>
      <c r="O65" s="113" t="e">
        <f>SUM("#ref!")</f>
        <v>#VALUE!</v>
      </c>
      <c r="P65" s="113"/>
      <c r="Q65" s="113"/>
      <c r="R65" s="113"/>
      <c r="S65" s="113"/>
      <c r="T65" s="113"/>
      <c r="U65" s="113"/>
    </row>
    <row r="66" spans="1:21" ht="15">
      <c r="A66" s="109" t="s">
        <v>50</v>
      </c>
      <c r="B66" s="176" t="s">
        <v>23</v>
      </c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  <c r="R66" s="176"/>
      <c r="S66" s="176"/>
      <c r="T66" s="176"/>
      <c r="U66" s="176"/>
    </row>
    <row r="67" spans="1:21" ht="15">
      <c r="A67" s="107"/>
      <c r="B67" s="107"/>
      <c r="C67" s="107"/>
      <c r="D67" s="107"/>
      <c r="E67" s="93" t="s">
        <v>20</v>
      </c>
      <c r="F67" s="93" t="s">
        <v>20</v>
      </c>
      <c r="G67" s="93" t="s">
        <v>20</v>
      </c>
      <c r="H67" s="93" t="s">
        <v>20</v>
      </c>
      <c r="I67" s="93" t="s">
        <v>20</v>
      </c>
      <c r="J67" s="93" t="s">
        <v>20</v>
      </c>
      <c r="K67" s="107"/>
      <c r="L67" s="107"/>
      <c r="M67" s="94"/>
      <c r="N67" s="94"/>
      <c r="O67" s="107"/>
      <c r="P67" s="107"/>
      <c r="Q67" s="107"/>
      <c r="R67" s="107"/>
      <c r="S67" s="107"/>
      <c r="T67" s="107"/>
      <c r="U67" s="107"/>
    </row>
    <row r="68" spans="1:21" ht="15">
      <c r="A68" s="176" t="s">
        <v>51</v>
      </c>
      <c r="B68" s="176"/>
      <c r="C68" s="176"/>
      <c r="D68" s="96"/>
      <c r="E68" s="96" t="s">
        <v>20</v>
      </c>
      <c r="F68" s="96" t="s">
        <v>20</v>
      </c>
      <c r="G68" s="106">
        <v>0</v>
      </c>
      <c r="H68" s="106">
        <v>0</v>
      </c>
      <c r="I68" s="106">
        <v>0</v>
      </c>
      <c r="J68" s="106">
        <v>0</v>
      </c>
      <c r="K68" s="96"/>
      <c r="L68" s="96"/>
      <c r="M68" s="97"/>
      <c r="N68" s="97"/>
      <c r="O68" s="96"/>
      <c r="P68" s="96"/>
      <c r="Q68" s="96"/>
      <c r="R68" s="96"/>
      <c r="S68" s="96"/>
      <c r="T68" s="96"/>
      <c r="U68" s="96"/>
    </row>
    <row r="69" spans="1:21" ht="15">
      <c r="A69" s="176" t="s">
        <v>52</v>
      </c>
      <c r="B69" s="176"/>
      <c r="C69" s="176"/>
      <c r="D69" s="96"/>
      <c r="E69" s="96" t="s">
        <v>20</v>
      </c>
      <c r="F69" s="96" t="s">
        <v>20</v>
      </c>
      <c r="G69" s="106">
        <v>0</v>
      </c>
      <c r="H69" s="106">
        <v>0</v>
      </c>
      <c r="I69" s="106">
        <v>0</v>
      </c>
      <c r="J69" s="106">
        <v>0</v>
      </c>
      <c r="K69" s="96"/>
      <c r="L69" s="96"/>
      <c r="M69" s="97"/>
      <c r="N69" s="97"/>
      <c r="O69" s="96"/>
      <c r="P69" s="96"/>
      <c r="Q69" s="96"/>
      <c r="R69" s="96"/>
      <c r="S69" s="96"/>
      <c r="T69" s="96"/>
      <c r="U69" s="96"/>
    </row>
    <row r="70" spans="1:21" ht="15">
      <c r="A70" s="114" t="s">
        <v>53</v>
      </c>
      <c r="B70" s="184" t="s">
        <v>27</v>
      </c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4"/>
      <c r="P70" s="184"/>
      <c r="Q70" s="184"/>
      <c r="R70" s="184"/>
      <c r="S70" s="184"/>
      <c r="T70" s="184"/>
      <c r="U70" s="184"/>
    </row>
    <row r="71" spans="1:21" ht="15">
      <c r="A71" s="115" t="s">
        <v>54</v>
      </c>
      <c r="B71" s="182" t="s">
        <v>16</v>
      </c>
      <c r="C71" s="182"/>
      <c r="D71" s="182"/>
      <c r="E71" s="182"/>
      <c r="F71" s="182"/>
      <c r="G71" s="182"/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</row>
    <row r="72" spans="1:21" ht="89.25">
      <c r="A72" s="116" t="s">
        <v>129</v>
      </c>
      <c r="B72" s="117" t="s">
        <v>149</v>
      </c>
      <c r="C72" s="54" t="s">
        <v>141</v>
      </c>
      <c r="D72" s="56">
        <v>95.78501</v>
      </c>
      <c r="E72" s="91" t="s">
        <v>20</v>
      </c>
      <c r="F72" s="91" t="s">
        <v>20</v>
      </c>
      <c r="G72" s="91" t="s">
        <v>20</v>
      </c>
      <c r="H72" s="91" t="s">
        <v>20</v>
      </c>
      <c r="I72" s="91" t="s">
        <v>20</v>
      </c>
      <c r="J72" s="91" t="s">
        <v>20</v>
      </c>
      <c r="K72" s="56">
        <v>95.78501</v>
      </c>
      <c r="L72" s="68"/>
      <c r="M72" s="68"/>
      <c r="N72" s="68"/>
      <c r="O72" s="68"/>
      <c r="P72" s="68"/>
      <c r="Q72" s="68">
        <v>77.400000000000006</v>
      </c>
      <c r="R72" s="68"/>
      <c r="S72" s="68">
        <v>0.1</v>
      </c>
      <c r="T72" s="112"/>
      <c r="U72" s="68">
        <v>7.2</v>
      </c>
    </row>
    <row r="73" spans="1:21" ht="75">
      <c r="A73" s="116" t="s">
        <v>130</v>
      </c>
      <c r="B73" s="117" t="s">
        <v>142</v>
      </c>
      <c r="C73" s="54" t="s">
        <v>153</v>
      </c>
      <c r="D73" s="56">
        <v>2900.8870000000002</v>
      </c>
      <c r="E73" s="91"/>
      <c r="F73" s="91"/>
      <c r="G73" s="91"/>
      <c r="H73" s="91"/>
      <c r="I73" s="91"/>
      <c r="J73" s="91"/>
      <c r="K73" s="56">
        <v>2900.8870000000002</v>
      </c>
      <c r="L73" s="68"/>
      <c r="M73" s="68"/>
      <c r="N73" s="68"/>
      <c r="O73" s="68"/>
      <c r="P73" s="68"/>
      <c r="Q73" s="68">
        <v>100.8</v>
      </c>
      <c r="R73" s="68"/>
      <c r="S73" s="68">
        <v>27.1</v>
      </c>
      <c r="T73" s="112"/>
      <c r="U73" s="68">
        <v>300.39999999999998</v>
      </c>
    </row>
    <row r="74" spans="1:21" ht="90">
      <c r="A74" s="116" t="s">
        <v>131</v>
      </c>
      <c r="B74" s="118" t="s">
        <v>144</v>
      </c>
      <c r="C74" s="54" t="s">
        <v>151</v>
      </c>
      <c r="D74" s="56">
        <v>493.46</v>
      </c>
      <c r="E74" s="91"/>
      <c r="F74" s="91"/>
      <c r="G74" s="91"/>
      <c r="H74" s="91"/>
      <c r="I74" s="91"/>
      <c r="J74" s="91"/>
      <c r="K74" s="56">
        <v>493.46</v>
      </c>
      <c r="L74" s="68"/>
      <c r="M74" s="68"/>
      <c r="N74" s="68"/>
      <c r="O74" s="68"/>
      <c r="P74" s="68"/>
      <c r="Q74" s="68">
        <v>112.1</v>
      </c>
      <c r="R74" s="68"/>
      <c r="S74" s="68">
        <v>0.7</v>
      </c>
      <c r="T74" s="112"/>
      <c r="U74" s="68">
        <v>47.9</v>
      </c>
    </row>
    <row r="75" spans="1:21" ht="60">
      <c r="A75" s="116" t="s">
        <v>132</v>
      </c>
      <c r="B75" s="55" t="s">
        <v>150</v>
      </c>
      <c r="C75" s="54" t="s">
        <v>152</v>
      </c>
      <c r="D75" s="56">
        <v>102.83</v>
      </c>
      <c r="E75" s="91"/>
      <c r="F75" s="91"/>
      <c r="G75" s="91"/>
      <c r="H75" s="91"/>
      <c r="I75" s="91"/>
      <c r="J75" s="91"/>
      <c r="K75" s="56">
        <v>102.83</v>
      </c>
      <c r="L75" s="68"/>
      <c r="M75" s="68"/>
      <c r="N75" s="68"/>
      <c r="O75" s="68"/>
      <c r="P75" s="68"/>
      <c r="Q75" s="68">
        <v>238.7</v>
      </c>
      <c r="R75" s="68"/>
      <c r="S75" s="68">
        <v>1</v>
      </c>
      <c r="T75" s="112"/>
      <c r="U75" s="68">
        <v>3.2</v>
      </c>
    </row>
    <row r="76" spans="1:21" ht="75">
      <c r="A76" s="116" t="s">
        <v>133</v>
      </c>
      <c r="B76" s="118" t="s">
        <v>178</v>
      </c>
      <c r="C76" s="119" t="s">
        <v>154</v>
      </c>
      <c r="D76" s="56">
        <v>693.28499999999997</v>
      </c>
      <c r="E76" s="91"/>
      <c r="F76" s="91"/>
      <c r="G76" s="91"/>
      <c r="H76" s="91"/>
      <c r="I76" s="91"/>
      <c r="J76" s="91"/>
      <c r="K76" s="56">
        <v>693.28499999999997</v>
      </c>
      <c r="L76" s="68"/>
      <c r="M76" s="68"/>
      <c r="N76" s="68"/>
      <c r="O76" s="68"/>
      <c r="P76" s="68"/>
      <c r="Q76" s="68">
        <v>40.4</v>
      </c>
      <c r="R76" s="68"/>
      <c r="S76" s="68">
        <v>50.9</v>
      </c>
      <c r="T76" s="112"/>
      <c r="U76" s="68">
        <v>109.4</v>
      </c>
    </row>
    <row r="77" spans="1:21" ht="60">
      <c r="A77" s="116" t="s">
        <v>134</v>
      </c>
      <c r="B77" s="117" t="s">
        <v>164</v>
      </c>
      <c r="C77" s="54" t="s">
        <v>165</v>
      </c>
      <c r="D77" s="56">
        <v>399.17500000000001</v>
      </c>
      <c r="E77" s="91"/>
      <c r="F77" s="91"/>
      <c r="G77" s="91"/>
      <c r="H77" s="91"/>
      <c r="I77" s="91"/>
      <c r="J77" s="91"/>
      <c r="K77" s="56">
        <v>399.17500000000001</v>
      </c>
      <c r="L77" s="68"/>
      <c r="M77" s="68"/>
      <c r="N77" s="68"/>
      <c r="O77" s="68"/>
      <c r="P77" s="68"/>
      <c r="Q77" s="68">
        <v>82.6</v>
      </c>
      <c r="R77" s="68"/>
      <c r="S77" s="68">
        <v>5.0999999999999996</v>
      </c>
      <c r="T77" s="112"/>
      <c r="U77" s="68">
        <v>41.3</v>
      </c>
    </row>
    <row r="78" spans="1:21" ht="90">
      <c r="A78" s="116" t="s">
        <v>135</v>
      </c>
      <c r="B78" s="117" t="s">
        <v>168</v>
      </c>
      <c r="C78" s="54" t="s">
        <v>166</v>
      </c>
      <c r="D78" s="56">
        <v>714.92200000000003</v>
      </c>
      <c r="E78" s="91"/>
      <c r="F78" s="91"/>
      <c r="G78" s="91"/>
      <c r="H78" s="91"/>
      <c r="I78" s="91"/>
      <c r="J78" s="91"/>
      <c r="K78" s="56">
        <v>714.92200000000003</v>
      </c>
      <c r="L78" s="68"/>
      <c r="M78" s="68"/>
      <c r="N78" s="68"/>
      <c r="O78" s="68"/>
      <c r="P78" s="68"/>
      <c r="Q78" s="68">
        <v>67.3</v>
      </c>
      <c r="R78" s="68"/>
      <c r="S78" s="68">
        <v>0.13</v>
      </c>
      <c r="T78" s="112"/>
      <c r="U78" s="68">
        <v>68.900000000000006</v>
      </c>
    </row>
    <row r="79" spans="1:21" ht="75">
      <c r="A79" s="116" t="s">
        <v>171</v>
      </c>
      <c r="B79" s="130" t="s">
        <v>172</v>
      </c>
      <c r="C79" s="54" t="s">
        <v>173</v>
      </c>
      <c r="D79" s="56">
        <v>2861.0569999999998</v>
      </c>
      <c r="E79" s="132"/>
      <c r="F79" s="132"/>
      <c r="G79" s="132"/>
      <c r="H79" s="132"/>
      <c r="I79" s="132"/>
      <c r="J79" s="132"/>
      <c r="K79" s="56">
        <v>2861.0569999999998</v>
      </c>
      <c r="L79" s="68"/>
      <c r="M79" s="68"/>
      <c r="N79" s="68"/>
      <c r="O79" s="68"/>
      <c r="P79" s="68"/>
      <c r="Q79" s="68">
        <v>139.30000000000001</v>
      </c>
      <c r="R79" s="68"/>
      <c r="S79" s="68">
        <v>28.6</v>
      </c>
      <c r="T79" s="112"/>
      <c r="U79" s="68">
        <v>199.1</v>
      </c>
    </row>
    <row r="80" spans="1:21" ht="90">
      <c r="A80" s="116" t="s">
        <v>175</v>
      </c>
      <c r="B80" s="130" t="s">
        <v>169</v>
      </c>
      <c r="C80" s="54" t="s">
        <v>167</v>
      </c>
      <c r="D80" s="56">
        <v>242.49199999999999</v>
      </c>
      <c r="E80" s="128"/>
      <c r="F80" s="128"/>
      <c r="G80" s="128"/>
      <c r="H80" s="128"/>
      <c r="I80" s="128"/>
      <c r="J80" s="128"/>
      <c r="K80" s="56">
        <v>242.49199999999999</v>
      </c>
      <c r="L80" s="68"/>
      <c r="M80" s="68"/>
      <c r="N80" s="68"/>
      <c r="O80" s="68"/>
      <c r="P80" s="68"/>
      <c r="Q80" s="68">
        <v>118.7</v>
      </c>
      <c r="R80" s="68"/>
      <c r="S80" s="68">
        <v>3.5</v>
      </c>
      <c r="T80" s="112"/>
      <c r="U80" s="68">
        <v>25.5</v>
      </c>
    </row>
    <row r="81" spans="1:21" ht="15">
      <c r="A81" s="176" t="s">
        <v>55</v>
      </c>
      <c r="B81" s="176"/>
      <c r="C81" s="176"/>
      <c r="D81" s="106">
        <f>SUM(D72:D80)</f>
        <v>8503.8930100000016</v>
      </c>
      <c r="E81" s="91" t="s">
        <v>20</v>
      </c>
      <c r="F81" s="91" t="s">
        <v>20</v>
      </c>
      <c r="G81" s="106">
        <v>0</v>
      </c>
      <c r="H81" s="106">
        <v>0</v>
      </c>
      <c r="I81" s="106">
        <v>0</v>
      </c>
      <c r="J81" s="106">
        <v>0</v>
      </c>
      <c r="K81" s="106">
        <f>SUM(K72:K80)</f>
        <v>8503.8930100000016</v>
      </c>
      <c r="L81" s="106">
        <f t="shared" ref="L81:T81" si="3">SUM(L72:L80)</f>
        <v>0</v>
      </c>
      <c r="M81" s="106">
        <f t="shared" si="3"/>
        <v>0</v>
      </c>
      <c r="N81" s="106">
        <f t="shared" si="3"/>
        <v>0</v>
      </c>
      <c r="O81" s="106">
        <f t="shared" si="3"/>
        <v>0</v>
      </c>
      <c r="P81" s="106">
        <f t="shared" si="3"/>
        <v>0</v>
      </c>
      <c r="Q81" s="106">
        <f>SUM(Q72:Q80)</f>
        <v>977.3</v>
      </c>
      <c r="R81" s="106">
        <f t="shared" si="3"/>
        <v>0</v>
      </c>
      <c r="S81" s="106">
        <f t="shared" si="3"/>
        <v>117.13</v>
      </c>
      <c r="T81" s="106">
        <f t="shared" si="3"/>
        <v>0</v>
      </c>
      <c r="U81" s="106">
        <f>SUM(U72:U80)</f>
        <v>802.9</v>
      </c>
    </row>
    <row r="82" spans="1:21" ht="15">
      <c r="A82" s="60" t="s">
        <v>56</v>
      </c>
      <c r="B82" s="182" t="s">
        <v>31</v>
      </c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</row>
    <row r="83" spans="1:21" ht="15">
      <c r="A83" s="96" t="s">
        <v>57</v>
      </c>
      <c r="B83" s="120"/>
      <c r="C83" s="91" t="e">
        <f>#REF!</f>
        <v>#REF!</v>
      </c>
      <c r="D83" s="56" t="e">
        <f>#REF!</f>
        <v>#REF!</v>
      </c>
      <c r="E83" s="93" t="s">
        <v>20</v>
      </c>
      <c r="F83" s="93" t="s">
        <v>20</v>
      </c>
      <c r="G83" s="93" t="s">
        <v>20</v>
      </c>
      <c r="H83" s="93" t="s">
        <v>20</v>
      </c>
      <c r="I83" s="93" t="s">
        <v>20</v>
      </c>
      <c r="J83" s="93" t="s">
        <v>20</v>
      </c>
      <c r="K83" s="96"/>
      <c r="L83" s="56" t="e">
        <f>D83</f>
        <v>#REF!</v>
      </c>
      <c r="M83" s="56" t="e">
        <f>D83</f>
        <v>#REF!</v>
      </c>
      <c r="N83" s="97"/>
      <c r="O83" s="96"/>
      <c r="P83" s="96"/>
      <c r="Q83" s="68"/>
      <c r="R83" s="96"/>
      <c r="S83" s="96"/>
      <c r="T83" s="96"/>
      <c r="U83" s="95"/>
    </row>
    <row r="84" spans="1:21" ht="15">
      <c r="A84" s="176" t="s">
        <v>58</v>
      </c>
      <c r="B84" s="176"/>
      <c r="C84" s="176"/>
      <c r="D84" s="106" t="e">
        <f>D83</f>
        <v>#REF!</v>
      </c>
      <c r="E84" s="106" t="str">
        <f>E83</f>
        <v>х </v>
      </c>
      <c r="F84" s="106" t="str">
        <f>F83</f>
        <v>х </v>
      </c>
      <c r="G84" s="106">
        <v>0</v>
      </c>
      <c r="H84" s="106">
        <v>0</v>
      </c>
      <c r="I84" s="106">
        <v>0</v>
      </c>
      <c r="J84" s="106">
        <v>0</v>
      </c>
      <c r="K84" s="95"/>
      <c r="L84" s="106" t="e">
        <f>L83</f>
        <v>#REF!</v>
      </c>
      <c r="M84" s="121" t="e">
        <f>M83</f>
        <v>#REF!</v>
      </c>
      <c r="N84" s="122"/>
      <c r="O84" s="95"/>
      <c r="P84" s="95"/>
      <c r="Q84" s="121"/>
      <c r="R84" s="107">
        <f>R83</f>
        <v>0</v>
      </c>
      <c r="S84" s="107">
        <f>S83</f>
        <v>0</v>
      </c>
      <c r="T84" s="107">
        <f>T83</f>
        <v>0</v>
      </c>
      <c r="U84" s="106">
        <f>U83</f>
        <v>0</v>
      </c>
    </row>
    <row r="85" spans="1:21" ht="15">
      <c r="A85" s="96" t="s">
        <v>59</v>
      </c>
      <c r="B85" s="184" t="s">
        <v>34</v>
      </c>
      <c r="C85" s="184"/>
      <c r="D85" s="184"/>
      <c r="E85" s="184"/>
      <c r="F85" s="184"/>
      <c r="G85" s="184"/>
      <c r="H85" s="184"/>
      <c r="I85" s="184"/>
      <c r="J85" s="184"/>
      <c r="K85" s="184"/>
      <c r="L85" s="184"/>
      <c r="M85" s="184"/>
      <c r="N85" s="184"/>
      <c r="O85" s="184"/>
      <c r="P85" s="184"/>
      <c r="Q85" s="184"/>
      <c r="R85" s="184"/>
      <c r="S85" s="184"/>
      <c r="T85" s="184"/>
      <c r="U85" s="184"/>
    </row>
    <row r="86" spans="1:21" ht="15">
      <c r="A86" s="107"/>
      <c r="B86" s="107"/>
      <c r="C86" s="107"/>
      <c r="D86" s="107"/>
      <c r="E86" s="93" t="s">
        <v>20</v>
      </c>
      <c r="F86" s="93" t="s">
        <v>20</v>
      </c>
      <c r="G86" s="93" t="s">
        <v>20</v>
      </c>
      <c r="H86" s="93" t="s">
        <v>20</v>
      </c>
      <c r="I86" s="93" t="s">
        <v>20</v>
      </c>
      <c r="J86" s="93" t="s">
        <v>20</v>
      </c>
      <c r="K86" s="107"/>
      <c r="L86" s="107"/>
      <c r="M86" s="94"/>
      <c r="N86" s="94"/>
      <c r="O86" s="107"/>
      <c r="P86" s="107"/>
      <c r="Q86" s="107"/>
      <c r="R86" s="107"/>
      <c r="S86" s="107"/>
      <c r="T86" s="107"/>
      <c r="U86" s="107"/>
    </row>
    <row r="87" spans="1:21" ht="15">
      <c r="A87" s="176" t="s">
        <v>60</v>
      </c>
      <c r="B87" s="176"/>
      <c r="C87" s="176"/>
      <c r="D87" s="96"/>
      <c r="E87" s="96" t="s">
        <v>20</v>
      </c>
      <c r="F87" s="96" t="s">
        <v>20</v>
      </c>
      <c r="G87" s="106">
        <v>0</v>
      </c>
      <c r="H87" s="106">
        <v>0</v>
      </c>
      <c r="I87" s="106">
        <v>0</v>
      </c>
      <c r="J87" s="106">
        <v>0</v>
      </c>
      <c r="K87" s="96"/>
      <c r="L87" s="96"/>
      <c r="M87" s="97"/>
      <c r="N87" s="97"/>
      <c r="O87" s="96"/>
      <c r="P87" s="96"/>
      <c r="Q87" s="96"/>
      <c r="R87" s="96"/>
      <c r="S87" s="96"/>
      <c r="T87" s="96"/>
      <c r="U87" s="96"/>
    </row>
    <row r="88" spans="1:21" ht="15">
      <c r="A88" s="98"/>
      <c r="B88" s="123"/>
      <c r="C88" s="101"/>
      <c r="D88" s="96"/>
      <c r="E88" s="96"/>
      <c r="F88" s="96"/>
      <c r="G88" s="96"/>
      <c r="H88" s="96"/>
      <c r="I88" s="96"/>
      <c r="J88" s="96"/>
      <c r="K88" s="96"/>
      <c r="L88" s="96"/>
      <c r="M88" s="97"/>
      <c r="N88" s="97"/>
      <c r="O88" s="96"/>
      <c r="P88" s="96"/>
      <c r="Q88" s="96"/>
      <c r="R88" s="96"/>
      <c r="S88" s="96"/>
      <c r="T88" s="96"/>
      <c r="U88" s="96"/>
    </row>
    <row r="89" spans="1:21" ht="15">
      <c r="A89" s="60" t="s">
        <v>61</v>
      </c>
      <c r="B89" s="182" t="s">
        <v>37</v>
      </c>
      <c r="C89" s="182"/>
      <c r="D89" s="182"/>
      <c r="E89" s="182"/>
      <c r="F89" s="182"/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</row>
    <row r="90" spans="1:21" ht="15">
      <c r="A90" s="60"/>
      <c r="B90" s="61"/>
      <c r="C90" s="91"/>
      <c r="D90" s="68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</row>
    <row r="91" spans="1:21" ht="15">
      <c r="A91" s="60"/>
      <c r="B91" s="61"/>
      <c r="C91" s="91"/>
      <c r="D91" s="68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</row>
    <row r="92" spans="1:21" ht="15">
      <c r="A92" s="60"/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</row>
    <row r="93" spans="1:21" ht="15">
      <c r="A93" s="176" t="s">
        <v>62</v>
      </c>
      <c r="B93" s="176"/>
      <c r="C93" s="176"/>
      <c r="D93" s="106">
        <f>SUM(D90:D91)</f>
        <v>0</v>
      </c>
      <c r="E93" s="107" t="s">
        <v>18</v>
      </c>
      <c r="F93" s="107" t="s">
        <v>18</v>
      </c>
      <c r="G93" s="106">
        <v>0</v>
      </c>
      <c r="H93" s="106">
        <v>0</v>
      </c>
      <c r="I93" s="106">
        <v>0</v>
      </c>
      <c r="J93" s="106">
        <v>0</v>
      </c>
      <c r="K93" s="107"/>
      <c r="L93" s="107"/>
      <c r="M93" s="107"/>
      <c r="N93" s="107"/>
      <c r="O93" s="107"/>
      <c r="P93" s="107"/>
      <c r="Q93" s="106"/>
      <c r="R93" s="107"/>
      <c r="S93" s="107"/>
      <c r="T93" s="107"/>
      <c r="U93" s="107"/>
    </row>
    <row r="94" spans="1:21" ht="15">
      <c r="A94" s="96" t="s">
        <v>63</v>
      </c>
      <c r="B94" s="176" t="s">
        <v>23</v>
      </c>
      <c r="C94" s="176"/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6"/>
      <c r="R94" s="176"/>
      <c r="S94" s="176"/>
      <c r="T94" s="176"/>
      <c r="U94" s="176"/>
    </row>
    <row r="95" spans="1:21" ht="15">
      <c r="A95" s="107"/>
      <c r="B95" s="107"/>
      <c r="C95" s="107"/>
      <c r="D95" s="107"/>
      <c r="E95" s="93" t="s">
        <v>20</v>
      </c>
      <c r="F95" s="93" t="s">
        <v>20</v>
      </c>
      <c r="G95" s="93" t="s">
        <v>20</v>
      </c>
      <c r="H95" s="93" t="s">
        <v>20</v>
      </c>
      <c r="I95" s="93" t="s">
        <v>20</v>
      </c>
      <c r="J95" s="93" t="s">
        <v>20</v>
      </c>
      <c r="K95" s="107"/>
      <c r="L95" s="107"/>
      <c r="M95" s="94"/>
      <c r="N95" s="94"/>
      <c r="O95" s="107"/>
      <c r="P95" s="107"/>
      <c r="Q95" s="107"/>
      <c r="R95" s="107"/>
      <c r="S95" s="107"/>
      <c r="T95" s="107"/>
      <c r="U95" s="107"/>
    </row>
    <row r="96" spans="1:21" ht="15">
      <c r="A96" s="176" t="s">
        <v>64</v>
      </c>
      <c r="B96" s="176"/>
      <c r="C96" s="176"/>
      <c r="D96" s="96"/>
      <c r="E96" s="96" t="s">
        <v>20</v>
      </c>
      <c r="F96" s="91" t="s">
        <v>20</v>
      </c>
      <c r="G96" s="106">
        <v>0</v>
      </c>
      <c r="H96" s="106">
        <v>0</v>
      </c>
      <c r="I96" s="106">
        <v>0</v>
      </c>
      <c r="J96" s="106">
        <v>0</v>
      </c>
      <c r="K96" s="96"/>
      <c r="L96" s="96"/>
      <c r="M96" s="97"/>
      <c r="N96" s="97"/>
      <c r="O96" s="96"/>
      <c r="P96" s="96"/>
      <c r="Q96" s="96"/>
      <c r="R96" s="96"/>
      <c r="S96" s="96"/>
      <c r="T96" s="96"/>
      <c r="U96" s="96"/>
    </row>
    <row r="97" spans="1:21" ht="15">
      <c r="A97" s="176" t="s">
        <v>65</v>
      </c>
      <c r="B97" s="176"/>
      <c r="C97" s="176"/>
      <c r="D97" s="106" t="e">
        <f>D81+D84</f>
        <v>#REF!</v>
      </c>
      <c r="E97" s="93" t="s">
        <v>20</v>
      </c>
      <c r="F97" s="91" t="s">
        <v>20</v>
      </c>
      <c r="G97" s="106">
        <v>0</v>
      </c>
      <c r="H97" s="106">
        <v>0</v>
      </c>
      <c r="I97" s="106">
        <v>0</v>
      </c>
      <c r="J97" s="106">
        <v>0</v>
      </c>
      <c r="K97" s="106">
        <f>K81</f>
        <v>8503.8930100000016</v>
      </c>
      <c r="L97" s="106" t="e">
        <f>L81+L84</f>
        <v>#REF!</v>
      </c>
      <c r="M97" s="106" t="e">
        <f>M81+M84</f>
        <v>#REF!</v>
      </c>
      <c r="N97" s="106">
        <f>N81+N84</f>
        <v>0</v>
      </c>
      <c r="O97" s="106">
        <f>O81+O84</f>
        <v>0</v>
      </c>
      <c r="P97" s="106">
        <f>P81+P84</f>
        <v>0</v>
      </c>
      <c r="Q97" s="106">
        <f>Q81</f>
        <v>977.3</v>
      </c>
      <c r="R97" s="106">
        <f>R81+R84</f>
        <v>0</v>
      </c>
      <c r="S97" s="106">
        <f>S81+S84</f>
        <v>117.13</v>
      </c>
      <c r="T97" s="106">
        <f>T81+T84</f>
        <v>0</v>
      </c>
      <c r="U97" s="106">
        <f>U81+U84</f>
        <v>802.9</v>
      </c>
    </row>
    <row r="98" spans="1:21" ht="15">
      <c r="A98" s="178" t="s">
        <v>66</v>
      </c>
      <c r="B98" s="178"/>
      <c r="C98" s="178"/>
      <c r="D98" s="106">
        <f>D81+D93</f>
        <v>8503.8930100000016</v>
      </c>
      <c r="E98" s="93" t="s">
        <v>20</v>
      </c>
      <c r="F98" s="93" t="s">
        <v>20</v>
      </c>
      <c r="G98" s="106">
        <v>0</v>
      </c>
      <c r="H98" s="106">
        <v>0</v>
      </c>
      <c r="I98" s="106">
        <v>0</v>
      </c>
      <c r="J98" s="106">
        <v>0</v>
      </c>
      <c r="K98" s="106">
        <f>K97</f>
        <v>8503.8930100000016</v>
      </c>
      <c r="L98" s="106" t="e">
        <f>L97</f>
        <v>#REF!</v>
      </c>
      <c r="M98" s="106" t="e">
        <f>M97</f>
        <v>#REF!</v>
      </c>
      <c r="N98" s="106">
        <f>N93+N62</f>
        <v>0</v>
      </c>
      <c r="O98" s="106" t="e">
        <f>O93+O62</f>
        <v>#VALUE!</v>
      </c>
      <c r="P98" s="106">
        <f>P93+P62</f>
        <v>0</v>
      </c>
      <c r="Q98" s="106">
        <f>Q97</f>
        <v>977.3</v>
      </c>
      <c r="R98" s="106" t="s">
        <v>18</v>
      </c>
      <c r="S98" s="106">
        <f>S97</f>
        <v>117.13</v>
      </c>
      <c r="T98" s="106">
        <f>T97</f>
        <v>0</v>
      </c>
      <c r="U98" s="106">
        <f>U97</f>
        <v>802.9</v>
      </c>
    </row>
    <row r="99" spans="1:21" ht="14.25">
      <c r="A99" s="107" t="s">
        <v>67</v>
      </c>
      <c r="B99" s="178" t="s">
        <v>68</v>
      </c>
      <c r="C99" s="178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</row>
    <row r="100" spans="1:21" ht="15">
      <c r="A100" s="109" t="s">
        <v>69</v>
      </c>
      <c r="B100" s="178" t="s">
        <v>145</v>
      </c>
      <c r="C100" s="178"/>
      <c r="D100" s="178"/>
      <c r="E100" s="178"/>
      <c r="F100" s="178"/>
      <c r="G100" s="178"/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</row>
    <row r="101" spans="1:21" ht="15">
      <c r="A101" s="111" t="s">
        <v>70</v>
      </c>
      <c r="B101" s="182" t="s">
        <v>16</v>
      </c>
      <c r="C101" s="182"/>
      <c r="D101" s="182"/>
      <c r="E101" s="182"/>
      <c r="F101" s="182"/>
      <c r="G101" s="182"/>
      <c r="H101" s="182"/>
      <c r="I101" s="182"/>
      <c r="J101" s="182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</row>
    <row r="102" spans="1:21" ht="15">
      <c r="A102" s="107"/>
      <c r="B102" s="107"/>
      <c r="C102" s="107"/>
      <c r="D102" s="107"/>
      <c r="E102" s="93" t="s">
        <v>20</v>
      </c>
      <c r="F102" s="93" t="s">
        <v>20</v>
      </c>
      <c r="G102" s="93" t="s">
        <v>20</v>
      </c>
      <c r="H102" s="93" t="s">
        <v>20</v>
      </c>
      <c r="I102" s="93" t="s">
        <v>20</v>
      </c>
      <c r="J102" s="93" t="s">
        <v>20</v>
      </c>
      <c r="K102" s="107"/>
      <c r="L102" s="107"/>
      <c r="M102" s="94"/>
      <c r="N102" s="94"/>
      <c r="O102" s="107"/>
      <c r="P102" s="107"/>
      <c r="Q102" s="107"/>
      <c r="R102" s="107"/>
      <c r="S102" s="107"/>
      <c r="T102" s="107"/>
      <c r="U102" s="107"/>
    </row>
    <row r="103" spans="1:21" ht="15">
      <c r="A103" s="176" t="s">
        <v>71</v>
      </c>
      <c r="B103" s="176"/>
      <c r="C103" s="176"/>
      <c r="D103" s="96"/>
      <c r="E103" s="96" t="s">
        <v>20</v>
      </c>
      <c r="F103" s="91" t="s">
        <v>20</v>
      </c>
      <c r="G103" s="106">
        <v>0</v>
      </c>
      <c r="H103" s="106">
        <v>0</v>
      </c>
      <c r="I103" s="106">
        <v>0</v>
      </c>
      <c r="J103" s="106">
        <v>0</v>
      </c>
      <c r="K103" s="96"/>
      <c r="L103" s="96"/>
      <c r="M103" s="97"/>
      <c r="N103" s="97"/>
      <c r="O103" s="96"/>
      <c r="P103" s="96"/>
      <c r="Q103" s="96"/>
      <c r="R103" s="96"/>
      <c r="S103" s="96"/>
      <c r="T103" s="96"/>
      <c r="U103" s="96"/>
    </row>
    <row r="104" spans="1:21" ht="15">
      <c r="A104" s="96" t="s">
        <v>72</v>
      </c>
      <c r="B104" s="182" t="s">
        <v>31</v>
      </c>
      <c r="C104" s="182"/>
      <c r="D104" s="182"/>
      <c r="E104" s="182"/>
      <c r="F104" s="182"/>
      <c r="G104" s="182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</row>
    <row r="105" spans="1:21" ht="15">
      <c r="A105" s="78"/>
      <c r="B105" s="69"/>
      <c r="C105" s="80"/>
      <c r="D105" s="80"/>
      <c r="E105" s="57" t="s">
        <v>20</v>
      </c>
      <c r="F105" s="57" t="s">
        <v>20</v>
      </c>
      <c r="G105" s="57" t="s">
        <v>20</v>
      </c>
      <c r="H105" s="57" t="s">
        <v>20</v>
      </c>
      <c r="I105" s="57" t="s">
        <v>20</v>
      </c>
      <c r="J105" s="57" t="s">
        <v>20</v>
      </c>
      <c r="K105" s="78"/>
      <c r="L105" s="78"/>
      <c r="M105" s="59"/>
      <c r="N105" s="58"/>
      <c r="O105" s="79"/>
      <c r="P105" s="79"/>
      <c r="Q105" s="78"/>
      <c r="R105" s="78"/>
      <c r="S105" s="78"/>
      <c r="T105" s="79"/>
      <c r="U105" s="70"/>
    </row>
    <row r="106" spans="1:21" ht="15">
      <c r="A106" s="192" t="s">
        <v>73</v>
      </c>
      <c r="B106" s="192"/>
      <c r="C106" s="192"/>
      <c r="D106" s="79">
        <f>D105:E105</f>
        <v>0</v>
      </c>
      <c r="E106" s="78" t="s">
        <v>20</v>
      </c>
      <c r="F106" s="80" t="s">
        <v>20</v>
      </c>
      <c r="G106" s="62">
        <v>0</v>
      </c>
      <c r="H106" s="62">
        <v>0</v>
      </c>
      <c r="I106" s="62">
        <v>0</v>
      </c>
      <c r="J106" s="62">
        <v>0</v>
      </c>
      <c r="K106" s="79">
        <f>K105:L105</f>
        <v>0</v>
      </c>
      <c r="L106" s="79">
        <f>L105:M105</f>
        <v>0</v>
      </c>
      <c r="M106" s="58">
        <f>M105:P105</f>
        <v>0</v>
      </c>
      <c r="N106" s="59"/>
      <c r="O106" s="78"/>
      <c r="P106" s="78"/>
      <c r="Q106" s="79">
        <f>Q105:R105</f>
        <v>0</v>
      </c>
      <c r="R106" s="79"/>
      <c r="S106" s="79">
        <f>S105:T105</f>
        <v>0</v>
      </c>
      <c r="T106" s="79"/>
      <c r="U106" s="65">
        <f>U105</f>
        <v>0</v>
      </c>
    </row>
    <row r="107" spans="1:21" ht="15">
      <c r="A107" s="63" t="s">
        <v>74</v>
      </c>
      <c r="B107" s="192" t="s">
        <v>23</v>
      </c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</row>
    <row r="108" spans="1:21" ht="15">
      <c r="A108" s="79"/>
      <c r="B108" s="79"/>
      <c r="C108" s="79"/>
      <c r="D108" s="79"/>
      <c r="E108" s="57" t="s">
        <v>20</v>
      </c>
      <c r="F108" s="57" t="s">
        <v>20</v>
      </c>
      <c r="G108" s="57" t="s">
        <v>20</v>
      </c>
      <c r="H108" s="57" t="s">
        <v>20</v>
      </c>
      <c r="I108" s="57" t="s">
        <v>20</v>
      </c>
      <c r="J108" s="57" t="s">
        <v>20</v>
      </c>
      <c r="K108" s="79"/>
      <c r="L108" s="79"/>
      <c r="M108" s="58"/>
      <c r="N108" s="58"/>
      <c r="O108" s="79"/>
      <c r="P108" s="79"/>
      <c r="Q108" s="79"/>
      <c r="R108" s="79"/>
      <c r="S108" s="79"/>
      <c r="T108" s="79"/>
      <c r="U108" s="79"/>
    </row>
    <row r="109" spans="1:21" ht="15">
      <c r="A109" s="192" t="s">
        <v>75</v>
      </c>
      <c r="B109" s="192"/>
      <c r="C109" s="192"/>
      <c r="D109" s="78"/>
      <c r="E109" s="78" t="s">
        <v>18</v>
      </c>
      <c r="F109" s="80" t="s">
        <v>20</v>
      </c>
      <c r="G109" s="62">
        <v>0</v>
      </c>
      <c r="H109" s="62">
        <v>0</v>
      </c>
      <c r="I109" s="62">
        <v>0</v>
      </c>
      <c r="J109" s="62">
        <v>0</v>
      </c>
      <c r="K109" s="78"/>
      <c r="L109" s="78"/>
      <c r="M109" s="59"/>
      <c r="N109" s="59"/>
      <c r="O109" s="78"/>
      <c r="P109" s="78"/>
      <c r="Q109" s="78"/>
      <c r="R109" s="78"/>
      <c r="S109" s="78"/>
      <c r="T109" s="78"/>
      <c r="U109" s="78"/>
    </row>
    <row r="110" spans="1:21" ht="15">
      <c r="A110" s="192" t="s">
        <v>76</v>
      </c>
      <c r="B110" s="192"/>
      <c r="C110" s="192"/>
      <c r="D110" s="79">
        <f>D106:E106</f>
        <v>0</v>
      </c>
      <c r="E110" s="79" t="s">
        <v>18</v>
      </c>
      <c r="F110" s="80" t="s">
        <v>20</v>
      </c>
      <c r="G110" s="62">
        <v>0</v>
      </c>
      <c r="H110" s="62">
        <v>0</v>
      </c>
      <c r="I110" s="62">
        <v>0</v>
      </c>
      <c r="J110" s="62">
        <v>0</v>
      </c>
      <c r="K110" s="78"/>
      <c r="L110" s="79">
        <f>L106:M106</f>
        <v>0</v>
      </c>
      <c r="M110" s="58">
        <f>M106:N106</f>
        <v>0</v>
      </c>
      <c r="N110" s="59"/>
      <c r="O110" s="78"/>
      <c r="P110" s="78"/>
      <c r="Q110" s="79">
        <f>Q106:R106</f>
        <v>0</v>
      </c>
      <c r="R110" s="79"/>
      <c r="S110" s="79">
        <f>S106:T106</f>
        <v>0</v>
      </c>
      <c r="T110" s="79"/>
      <c r="U110" s="79">
        <f>U106</f>
        <v>0</v>
      </c>
    </row>
    <row r="111" spans="1:21" ht="15">
      <c r="A111" s="63" t="s">
        <v>77</v>
      </c>
      <c r="B111" s="194" t="s">
        <v>27</v>
      </c>
      <c r="C111" s="194"/>
      <c r="D111" s="194"/>
      <c r="E111" s="194"/>
      <c r="F111" s="194"/>
      <c r="G111" s="194"/>
      <c r="H111" s="194"/>
      <c r="I111" s="194"/>
      <c r="J111" s="194"/>
      <c r="K111" s="194"/>
      <c r="L111" s="194"/>
      <c r="M111" s="194"/>
      <c r="N111" s="194"/>
      <c r="O111" s="194"/>
      <c r="P111" s="194"/>
      <c r="Q111" s="194"/>
      <c r="R111" s="194"/>
      <c r="S111" s="194"/>
      <c r="T111" s="194"/>
      <c r="U111" s="194"/>
    </row>
    <row r="112" spans="1:21" ht="15">
      <c r="A112" s="66" t="s">
        <v>78</v>
      </c>
      <c r="B112" s="191" t="s">
        <v>16</v>
      </c>
      <c r="C112" s="191"/>
      <c r="D112" s="191"/>
      <c r="E112" s="191"/>
      <c r="F112" s="191"/>
      <c r="G112" s="191"/>
      <c r="H112" s="191"/>
      <c r="I112" s="191"/>
      <c r="J112" s="191"/>
      <c r="K112" s="191"/>
      <c r="L112" s="191"/>
      <c r="M112" s="191"/>
      <c r="N112" s="191"/>
      <c r="O112" s="191"/>
      <c r="P112" s="191"/>
      <c r="Q112" s="191"/>
      <c r="R112" s="191"/>
      <c r="S112" s="191"/>
      <c r="T112" s="191"/>
      <c r="U112" s="191"/>
    </row>
    <row r="113" spans="1:23" ht="15">
      <c r="A113" s="79"/>
      <c r="B113" s="79"/>
      <c r="C113" s="79"/>
      <c r="D113" s="79"/>
      <c r="E113" s="57" t="s">
        <v>20</v>
      </c>
      <c r="F113" s="57" t="s">
        <v>20</v>
      </c>
      <c r="G113" s="57" t="s">
        <v>20</v>
      </c>
      <c r="H113" s="57" t="s">
        <v>20</v>
      </c>
      <c r="I113" s="57" t="s">
        <v>20</v>
      </c>
      <c r="J113" s="57" t="s">
        <v>20</v>
      </c>
      <c r="K113" s="79"/>
      <c r="L113" s="79"/>
      <c r="M113" s="58"/>
      <c r="N113" s="58"/>
      <c r="O113" s="79"/>
      <c r="P113" s="79"/>
      <c r="Q113" s="79"/>
      <c r="R113" s="79"/>
      <c r="S113" s="79"/>
      <c r="T113" s="79"/>
      <c r="U113" s="79"/>
    </row>
    <row r="114" spans="1:23" ht="15">
      <c r="A114" s="192" t="s">
        <v>79</v>
      </c>
      <c r="B114" s="192"/>
      <c r="C114" s="192"/>
      <c r="D114" s="78"/>
      <c r="E114" s="78" t="s">
        <v>18</v>
      </c>
      <c r="F114" s="80" t="s">
        <v>20</v>
      </c>
      <c r="G114" s="62">
        <v>0</v>
      </c>
      <c r="H114" s="62">
        <v>0</v>
      </c>
      <c r="I114" s="62">
        <v>0</v>
      </c>
      <c r="J114" s="62">
        <v>0</v>
      </c>
      <c r="K114" s="78"/>
      <c r="L114" s="78"/>
      <c r="M114" s="59"/>
      <c r="N114" s="59"/>
      <c r="O114" s="78"/>
      <c r="P114" s="78"/>
      <c r="Q114" s="78"/>
      <c r="R114" s="78"/>
      <c r="S114" s="78"/>
      <c r="T114" s="78"/>
      <c r="U114" s="78"/>
    </row>
    <row r="115" spans="1:23" ht="15">
      <c r="A115" s="53" t="s">
        <v>80</v>
      </c>
      <c r="B115" s="191" t="s">
        <v>31</v>
      </c>
      <c r="C115" s="191"/>
      <c r="D115" s="191"/>
      <c r="E115" s="191"/>
      <c r="F115" s="191"/>
      <c r="G115" s="191"/>
      <c r="H115" s="191"/>
      <c r="I115" s="191"/>
      <c r="J115" s="191"/>
      <c r="K115" s="191"/>
      <c r="L115" s="191"/>
      <c r="M115" s="191"/>
      <c r="N115" s="191"/>
      <c r="O115" s="191"/>
      <c r="P115" s="191"/>
      <c r="Q115" s="191"/>
      <c r="R115" s="191"/>
      <c r="S115" s="191"/>
      <c r="T115" s="191"/>
      <c r="U115" s="191"/>
    </row>
    <row r="116" spans="1:23" ht="15">
      <c r="A116" s="79"/>
      <c r="B116" s="79"/>
      <c r="C116" s="79"/>
      <c r="D116" s="79"/>
      <c r="E116" s="57" t="s">
        <v>20</v>
      </c>
      <c r="F116" s="57" t="s">
        <v>20</v>
      </c>
      <c r="G116" s="57" t="s">
        <v>20</v>
      </c>
      <c r="H116" s="57" t="s">
        <v>20</v>
      </c>
      <c r="I116" s="57" t="s">
        <v>20</v>
      </c>
      <c r="J116" s="57" t="s">
        <v>20</v>
      </c>
      <c r="K116" s="79"/>
      <c r="L116" s="79"/>
      <c r="M116" s="58"/>
      <c r="N116" s="58"/>
      <c r="O116" s="79"/>
      <c r="P116" s="79"/>
      <c r="Q116" s="79"/>
      <c r="R116" s="79"/>
      <c r="S116" s="79"/>
      <c r="T116" s="79"/>
      <c r="U116" s="79"/>
    </row>
    <row r="117" spans="1:23" ht="15">
      <c r="A117" s="192" t="s">
        <v>81</v>
      </c>
      <c r="B117" s="192"/>
      <c r="C117" s="192"/>
      <c r="D117" s="78"/>
      <c r="E117" s="78" t="s">
        <v>18</v>
      </c>
      <c r="F117" s="80" t="s">
        <v>20</v>
      </c>
      <c r="G117" s="62">
        <v>0</v>
      </c>
      <c r="H117" s="62">
        <v>0</v>
      </c>
      <c r="I117" s="62">
        <v>0</v>
      </c>
      <c r="J117" s="62">
        <v>0</v>
      </c>
      <c r="K117" s="78"/>
      <c r="L117" s="78"/>
      <c r="M117" s="59"/>
      <c r="N117" s="59"/>
      <c r="O117" s="78"/>
      <c r="P117" s="78"/>
      <c r="Q117" s="78"/>
      <c r="R117" s="78"/>
      <c r="S117" s="78"/>
      <c r="T117" s="78"/>
      <c r="U117" s="78"/>
    </row>
    <row r="118" spans="1:23" ht="15">
      <c r="A118" s="78" t="s">
        <v>82</v>
      </c>
      <c r="B118" s="191" t="s">
        <v>34</v>
      </c>
      <c r="C118" s="191"/>
      <c r="D118" s="191"/>
      <c r="E118" s="191"/>
      <c r="F118" s="191"/>
      <c r="G118" s="191"/>
      <c r="H118" s="191"/>
      <c r="I118" s="191"/>
      <c r="J118" s="191"/>
      <c r="K118" s="191"/>
      <c r="L118" s="191"/>
      <c r="M118" s="191"/>
      <c r="N118" s="191"/>
      <c r="O118" s="191"/>
      <c r="P118" s="191"/>
      <c r="Q118" s="191"/>
      <c r="R118" s="191"/>
      <c r="S118" s="191"/>
      <c r="T118" s="191"/>
      <c r="U118" s="191"/>
    </row>
    <row r="119" spans="1:23" ht="15">
      <c r="A119" s="79"/>
      <c r="B119" s="79"/>
      <c r="C119" s="79"/>
      <c r="D119" s="79"/>
      <c r="E119" s="57" t="s">
        <v>20</v>
      </c>
      <c r="F119" s="57" t="s">
        <v>20</v>
      </c>
      <c r="G119" s="57" t="s">
        <v>20</v>
      </c>
      <c r="H119" s="57" t="s">
        <v>20</v>
      </c>
      <c r="I119" s="57" t="s">
        <v>20</v>
      </c>
      <c r="J119" s="57" t="s">
        <v>20</v>
      </c>
      <c r="K119" s="79"/>
      <c r="L119" s="79"/>
      <c r="M119" s="58"/>
      <c r="N119" s="58"/>
      <c r="O119" s="79"/>
      <c r="P119" s="79"/>
      <c r="Q119" s="79"/>
      <c r="R119" s="79"/>
      <c r="S119" s="79"/>
      <c r="T119" s="79"/>
      <c r="U119" s="79"/>
    </row>
    <row r="120" spans="1:23" ht="15">
      <c r="A120" s="192" t="s">
        <v>83</v>
      </c>
      <c r="B120" s="192"/>
      <c r="C120" s="192"/>
      <c r="D120" s="78"/>
      <c r="E120" s="78" t="s">
        <v>18</v>
      </c>
      <c r="F120" s="80" t="s">
        <v>20</v>
      </c>
      <c r="G120" s="62">
        <v>0</v>
      </c>
      <c r="H120" s="62">
        <v>0</v>
      </c>
      <c r="I120" s="62">
        <v>0</v>
      </c>
      <c r="J120" s="62">
        <v>0</v>
      </c>
      <c r="K120" s="78"/>
      <c r="L120" s="78"/>
      <c r="M120" s="59"/>
      <c r="N120" s="59"/>
      <c r="O120" s="78"/>
      <c r="P120" s="78"/>
      <c r="Q120" s="78"/>
      <c r="R120" s="78"/>
      <c r="S120" s="78"/>
      <c r="T120" s="78"/>
      <c r="U120" s="78"/>
    </row>
    <row r="121" spans="1:23" ht="15">
      <c r="A121" s="53" t="s">
        <v>84</v>
      </c>
      <c r="B121" s="191" t="s">
        <v>37</v>
      </c>
      <c r="C121" s="191"/>
      <c r="D121" s="191"/>
      <c r="E121" s="191"/>
      <c r="F121" s="191"/>
      <c r="G121" s="191"/>
      <c r="H121" s="191"/>
      <c r="I121" s="191"/>
      <c r="J121" s="191"/>
      <c r="K121" s="191"/>
      <c r="L121" s="191"/>
      <c r="M121" s="191"/>
      <c r="N121" s="191"/>
      <c r="O121" s="191"/>
      <c r="P121" s="191"/>
      <c r="Q121" s="191"/>
      <c r="R121" s="191"/>
      <c r="S121" s="191"/>
      <c r="T121" s="191"/>
      <c r="U121" s="191"/>
    </row>
    <row r="122" spans="1:23" ht="15">
      <c r="A122" s="79"/>
      <c r="B122" s="79"/>
      <c r="C122" s="79"/>
      <c r="D122" s="79"/>
      <c r="E122" s="57" t="s">
        <v>20</v>
      </c>
      <c r="F122" s="57" t="s">
        <v>20</v>
      </c>
      <c r="G122" s="57" t="s">
        <v>20</v>
      </c>
      <c r="H122" s="57" t="s">
        <v>20</v>
      </c>
      <c r="I122" s="57" t="s">
        <v>20</v>
      </c>
      <c r="J122" s="57" t="s">
        <v>20</v>
      </c>
      <c r="K122" s="79"/>
      <c r="L122" s="79"/>
      <c r="M122" s="58"/>
      <c r="N122" s="58"/>
      <c r="O122" s="79"/>
      <c r="P122" s="79"/>
      <c r="Q122" s="79"/>
      <c r="R122" s="79"/>
      <c r="S122" s="79"/>
      <c r="T122" s="79"/>
      <c r="U122" s="79"/>
    </row>
    <row r="123" spans="1:23" ht="15">
      <c r="A123" s="192" t="s">
        <v>114</v>
      </c>
      <c r="B123" s="192"/>
      <c r="C123" s="192"/>
      <c r="D123" s="78"/>
      <c r="E123" s="78" t="s">
        <v>20</v>
      </c>
      <c r="F123" s="78" t="s">
        <v>20</v>
      </c>
      <c r="G123" s="62">
        <v>0</v>
      </c>
      <c r="H123" s="62">
        <v>0</v>
      </c>
      <c r="I123" s="62">
        <v>0</v>
      </c>
      <c r="J123" s="62">
        <v>0</v>
      </c>
      <c r="K123" s="78"/>
      <c r="L123" s="78"/>
      <c r="M123" s="59"/>
      <c r="N123" s="59"/>
      <c r="O123" s="78"/>
      <c r="P123" s="78"/>
      <c r="Q123" s="78"/>
      <c r="R123" s="78"/>
      <c r="S123" s="78"/>
      <c r="T123" s="78"/>
      <c r="U123" s="78"/>
    </row>
    <row r="124" spans="1:23" ht="15">
      <c r="A124" s="64" t="s">
        <v>85</v>
      </c>
      <c r="B124" s="192" t="s">
        <v>23</v>
      </c>
      <c r="C124" s="192"/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</row>
    <row r="125" spans="1:23" ht="15">
      <c r="A125" s="192" t="s">
        <v>86</v>
      </c>
      <c r="B125" s="192"/>
      <c r="C125" s="192"/>
      <c r="D125" s="78"/>
      <c r="E125" s="78" t="s">
        <v>20</v>
      </c>
      <c r="F125" s="78" t="s">
        <v>20</v>
      </c>
      <c r="G125" s="62">
        <v>0</v>
      </c>
      <c r="H125" s="62">
        <v>0</v>
      </c>
      <c r="I125" s="62">
        <v>0</v>
      </c>
      <c r="J125" s="62">
        <v>0</v>
      </c>
      <c r="K125" s="78"/>
      <c r="L125" s="78"/>
      <c r="M125" s="59"/>
      <c r="N125" s="59"/>
      <c r="O125" s="78"/>
      <c r="P125" s="78"/>
      <c r="Q125" s="78"/>
      <c r="R125" s="78"/>
      <c r="S125" s="78"/>
      <c r="T125" s="78"/>
      <c r="U125" s="78"/>
    </row>
    <row r="126" spans="1:23" ht="15">
      <c r="A126" s="192" t="s">
        <v>87</v>
      </c>
      <c r="B126" s="192"/>
      <c r="C126" s="192"/>
      <c r="D126" s="78"/>
      <c r="E126" s="78" t="s">
        <v>20</v>
      </c>
      <c r="F126" s="78" t="s">
        <v>20</v>
      </c>
      <c r="G126" s="62">
        <v>0</v>
      </c>
      <c r="H126" s="62">
        <v>0</v>
      </c>
      <c r="I126" s="62">
        <v>0</v>
      </c>
      <c r="J126" s="62">
        <v>0</v>
      </c>
      <c r="K126" s="78"/>
      <c r="L126" s="78"/>
      <c r="M126" s="59"/>
      <c r="N126" s="59"/>
      <c r="O126" s="78"/>
      <c r="P126" s="78"/>
      <c r="Q126" s="78"/>
      <c r="R126" s="78"/>
      <c r="S126" s="78"/>
      <c r="T126" s="78"/>
      <c r="U126" s="78"/>
    </row>
    <row r="127" spans="1:23" ht="15">
      <c r="A127" s="193" t="s">
        <v>88</v>
      </c>
      <c r="B127" s="193"/>
      <c r="C127" s="193"/>
      <c r="D127" s="79">
        <f>D110:E110</f>
        <v>0</v>
      </c>
      <c r="E127" s="78" t="s">
        <v>20</v>
      </c>
      <c r="F127" s="78" t="s">
        <v>18</v>
      </c>
      <c r="G127" s="62">
        <v>0</v>
      </c>
      <c r="H127" s="62">
        <v>0</v>
      </c>
      <c r="I127" s="62">
        <v>0</v>
      </c>
      <c r="J127" s="62">
        <v>0</v>
      </c>
      <c r="K127" s="79">
        <f>K106:L106</f>
        <v>0</v>
      </c>
      <c r="L127" s="79">
        <v>0</v>
      </c>
      <c r="M127" s="58">
        <f>M106:N106</f>
        <v>0</v>
      </c>
      <c r="N127" s="58"/>
      <c r="O127" s="79"/>
      <c r="P127" s="79"/>
      <c r="Q127" s="79">
        <f>Q106:R106</f>
        <v>0</v>
      </c>
      <c r="R127" s="79"/>
      <c r="S127" s="79">
        <f>S106:T106</f>
        <v>0</v>
      </c>
      <c r="T127" s="79"/>
      <c r="U127" s="79">
        <f>U110</f>
        <v>0</v>
      </c>
    </row>
    <row r="128" spans="1:23" ht="14.25">
      <c r="A128" s="187" t="s">
        <v>89</v>
      </c>
      <c r="B128" s="187"/>
      <c r="C128" s="187"/>
      <c r="D128" s="6">
        <f>D98+D57+D127</f>
        <v>32444.711010000006</v>
      </c>
      <c r="E128" s="62">
        <v>0</v>
      </c>
      <c r="F128" s="62">
        <v>0</v>
      </c>
      <c r="G128" s="62">
        <v>0</v>
      </c>
      <c r="H128" s="62">
        <v>0</v>
      </c>
      <c r="I128" s="62">
        <v>0</v>
      </c>
      <c r="J128" s="62">
        <v>0</v>
      </c>
      <c r="K128" s="67">
        <f>K98+K57+K106</f>
        <v>19859.416010000001</v>
      </c>
      <c r="L128" s="124" t="e">
        <f>L98+L57+L127</f>
        <v>#REF!</v>
      </c>
      <c r="M128" s="67" t="e">
        <f>M98+M57+M127:N127</f>
        <v>#REF!</v>
      </c>
      <c r="N128" s="67">
        <f>N98+N57</f>
        <v>0</v>
      </c>
      <c r="O128" s="67" t="e">
        <f>O98+O57</f>
        <v>#VALUE!</v>
      </c>
      <c r="P128" s="67">
        <f>P98+P57</f>
        <v>0</v>
      </c>
      <c r="Q128" s="67">
        <f>Q98+Q57</f>
        <v>1237.28</v>
      </c>
      <c r="R128" s="67">
        <v>0</v>
      </c>
      <c r="S128" s="67">
        <f t="shared" ref="S128:U128" si="4">S98+S57</f>
        <v>268.02999999999997</v>
      </c>
      <c r="T128" s="67">
        <f t="shared" si="4"/>
        <v>0</v>
      </c>
      <c r="U128" s="67">
        <f t="shared" si="4"/>
        <v>5211.7</v>
      </c>
      <c r="W128" s="73"/>
    </row>
    <row r="129" spans="1:21" ht="15">
      <c r="A129" s="188" t="s">
        <v>146</v>
      </c>
      <c r="B129" s="188"/>
      <c r="C129" s="188"/>
      <c r="D129" s="188"/>
      <c r="E129" s="188"/>
      <c r="F129" s="188"/>
      <c r="G129" s="188"/>
      <c r="H129" s="71"/>
      <c r="I129" s="71"/>
      <c r="J129" s="71"/>
      <c r="K129" s="71"/>
      <c r="L129" s="71"/>
      <c r="M129" s="72"/>
      <c r="N129" s="72"/>
      <c r="O129" s="71"/>
      <c r="P129" s="71"/>
      <c r="Q129" s="71"/>
      <c r="R129" s="71"/>
      <c r="S129" s="71"/>
      <c r="T129" s="71"/>
      <c r="U129" s="71"/>
    </row>
    <row r="130" spans="1:21">
      <c r="A130" s="36"/>
      <c r="B130" s="37" t="s">
        <v>115</v>
      </c>
      <c r="C130" s="36"/>
      <c r="D130" s="36"/>
      <c r="E130" s="36"/>
      <c r="F130" s="36"/>
      <c r="G130" s="36"/>
      <c r="H130" s="8"/>
      <c r="I130" s="8"/>
      <c r="J130" s="8"/>
      <c r="K130" s="8"/>
      <c r="L130" s="8"/>
      <c r="M130" s="39"/>
      <c r="N130" s="35"/>
      <c r="O130" s="8"/>
      <c r="P130" s="8"/>
      <c r="Q130" s="8"/>
      <c r="R130" s="8"/>
      <c r="S130" s="8"/>
      <c r="T130" s="8"/>
      <c r="U130" s="8"/>
    </row>
    <row r="131" spans="1:21">
      <c r="A131" s="36"/>
      <c r="B131" s="37" t="s">
        <v>116</v>
      </c>
      <c r="C131" s="36"/>
      <c r="D131" s="36"/>
      <c r="E131" s="36"/>
      <c r="F131" s="36"/>
      <c r="G131" s="36"/>
      <c r="H131" s="8"/>
      <c r="I131" s="8"/>
      <c r="J131" s="8"/>
      <c r="K131" s="8"/>
      <c r="L131" s="38"/>
      <c r="M131" s="35"/>
      <c r="N131" s="39"/>
      <c r="O131" s="8"/>
      <c r="P131" s="8"/>
      <c r="Q131" s="8"/>
      <c r="R131" s="8"/>
      <c r="S131" s="8"/>
      <c r="T131" s="8"/>
      <c r="U131" s="8"/>
    </row>
    <row r="132" spans="1:21">
      <c r="A132" s="36"/>
      <c r="B132" s="37" t="s">
        <v>90</v>
      </c>
      <c r="C132" s="36"/>
      <c r="D132" s="36"/>
      <c r="E132" s="36"/>
      <c r="F132" s="36"/>
      <c r="G132" s="36"/>
      <c r="H132" s="8"/>
      <c r="I132" s="8"/>
      <c r="J132" s="8"/>
      <c r="K132" s="8"/>
      <c r="L132" s="8"/>
      <c r="M132" s="39"/>
      <c r="N132" s="35"/>
      <c r="O132" s="8"/>
      <c r="P132" s="8"/>
      <c r="Q132" s="8"/>
      <c r="R132" s="38"/>
      <c r="S132" s="8"/>
      <c r="T132" s="8"/>
      <c r="U132" s="8"/>
    </row>
    <row r="133" spans="1:21">
      <c r="A133" s="5"/>
      <c r="B133" s="8" t="s">
        <v>91</v>
      </c>
      <c r="C133" s="8"/>
      <c r="D133" s="8"/>
      <c r="E133" s="189" t="s">
        <v>118</v>
      </c>
      <c r="F133" s="189"/>
      <c r="G133" s="189"/>
      <c r="H133" s="189"/>
      <c r="I133" s="189"/>
      <c r="J133" s="189"/>
      <c r="K133" s="8"/>
      <c r="L133" s="8"/>
      <c r="M133" s="8"/>
      <c r="N133" s="8"/>
      <c r="O133" s="8"/>
      <c r="P133" s="38"/>
      <c r="Q133" s="8"/>
      <c r="R133" s="8"/>
      <c r="S133" s="8"/>
      <c r="T133" s="8"/>
      <c r="U133" s="8"/>
    </row>
    <row r="134" spans="1:21">
      <c r="A134" s="10" t="s">
        <v>92</v>
      </c>
      <c r="B134" s="11"/>
      <c r="C134" s="11"/>
      <c r="D134" s="12"/>
      <c r="E134" s="13" t="s">
        <v>93</v>
      </c>
      <c r="F134" s="14"/>
      <c r="G134" s="14"/>
      <c r="H134" s="15" t="s">
        <v>94</v>
      </c>
      <c r="I134" s="16"/>
      <c r="J134" s="16"/>
      <c r="K134" s="16"/>
      <c r="L134" s="17"/>
      <c r="M134" s="17"/>
      <c r="N134" s="18"/>
      <c r="O134" s="18"/>
      <c r="P134" s="18"/>
      <c r="Q134" s="18"/>
      <c r="R134" s="18"/>
      <c r="S134" s="18"/>
      <c r="T134" s="18"/>
      <c r="U134" s="18"/>
    </row>
    <row r="135" spans="1:21">
      <c r="A135" s="190" t="s">
        <v>179</v>
      </c>
      <c r="B135" s="190"/>
      <c r="C135" s="190"/>
      <c r="D135" s="190"/>
      <c r="E135" s="190"/>
      <c r="F135" s="190"/>
      <c r="G135" s="190"/>
      <c r="H135" s="190"/>
      <c r="I135" s="190"/>
      <c r="J135"/>
      <c r="M135" s="42"/>
    </row>
    <row r="136" spans="1:21" ht="15.75">
      <c r="B136" s="40"/>
      <c r="C136" s="40"/>
      <c r="D136" s="40"/>
      <c r="E136" s="41"/>
      <c r="H136" s="42"/>
      <c r="J136"/>
    </row>
    <row r="137" spans="1:21" ht="15.75">
      <c r="D137" s="43"/>
      <c r="J137" s="42"/>
    </row>
  </sheetData>
  <mergeCells count="104">
    <mergeCell ref="G6:I6"/>
    <mergeCell ref="A128:C128"/>
    <mergeCell ref="A129:G129"/>
    <mergeCell ref="E133:J133"/>
    <mergeCell ref="A135:I135"/>
    <mergeCell ref="B121:U121"/>
    <mergeCell ref="A123:C123"/>
    <mergeCell ref="B124:U124"/>
    <mergeCell ref="A125:C125"/>
    <mergeCell ref="A126:C126"/>
    <mergeCell ref="A127:C127"/>
    <mergeCell ref="B112:U112"/>
    <mergeCell ref="A114:C114"/>
    <mergeCell ref="B115:U115"/>
    <mergeCell ref="A117:C117"/>
    <mergeCell ref="B118:U118"/>
    <mergeCell ref="A120:C120"/>
    <mergeCell ref="B104:U104"/>
    <mergeCell ref="A106:C106"/>
    <mergeCell ref="B107:U107"/>
    <mergeCell ref="A109:C109"/>
    <mergeCell ref="A110:C110"/>
    <mergeCell ref="B111:U111"/>
    <mergeCell ref="A97:C97"/>
    <mergeCell ref="A98:C98"/>
    <mergeCell ref="B99:U99"/>
    <mergeCell ref="B100:U100"/>
    <mergeCell ref="B101:U101"/>
    <mergeCell ref="A103:C103"/>
    <mergeCell ref="B85:U85"/>
    <mergeCell ref="A87:C87"/>
    <mergeCell ref="B89:U89"/>
    <mergeCell ref="A93:C93"/>
    <mergeCell ref="B94:U94"/>
    <mergeCell ref="A96:C96"/>
    <mergeCell ref="A69:C69"/>
    <mergeCell ref="B70:U70"/>
    <mergeCell ref="B71:U71"/>
    <mergeCell ref="A81:C81"/>
    <mergeCell ref="B82:U82"/>
    <mergeCell ref="A84:C84"/>
    <mergeCell ref="B60:U60"/>
    <mergeCell ref="A62:C62"/>
    <mergeCell ref="B63:U63"/>
    <mergeCell ref="A65:C65"/>
    <mergeCell ref="B66:U66"/>
    <mergeCell ref="A68:C68"/>
    <mergeCell ref="B51:U51"/>
    <mergeCell ref="A55:C55"/>
    <mergeCell ref="A56:C56"/>
    <mergeCell ref="A57:C57"/>
    <mergeCell ref="B58:U58"/>
    <mergeCell ref="B59:U59"/>
    <mergeCell ref="B41:U41"/>
    <mergeCell ref="A43:C43"/>
    <mergeCell ref="B44:U44"/>
    <mergeCell ref="A46:C46"/>
    <mergeCell ref="B47:U47"/>
    <mergeCell ref="A50:C50"/>
    <mergeCell ref="B23:U23"/>
    <mergeCell ref="A25:C25"/>
    <mergeCell ref="A26:C26"/>
    <mergeCell ref="B27:U27"/>
    <mergeCell ref="B28:U28"/>
    <mergeCell ref="A40:C40"/>
    <mergeCell ref="B15:U15"/>
    <mergeCell ref="B16:U16"/>
    <mergeCell ref="B17:U17"/>
    <mergeCell ref="A19:C19"/>
    <mergeCell ref="B20:U20"/>
    <mergeCell ref="A22:C22"/>
    <mergeCell ref="F12:F13"/>
    <mergeCell ref="G12:G13"/>
    <mergeCell ref="H12:I12"/>
    <mergeCell ref="J12:J13"/>
    <mergeCell ref="N13:O13"/>
    <mergeCell ref="N14:O14"/>
    <mergeCell ref="S10:S13"/>
    <mergeCell ref="T10:T13"/>
    <mergeCell ref="U10:U13"/>
    <mergeCell ref="C4:E4"/>
    <mergeCell ref="B1:E1"/>
    <mergeCell ref="M1:P1"/>
    <mergeCell ref="B2:E2"/>
    <mergeCell ref="M2:S2"/>
    <mergeCell ref="B3:E3"/>
    <mergeCell ref="A7:R7"/>
    <mergeCell ref="D11:D13"/>
    <mergeCell ref="E11:J11"/>
    <mergeCell ref="K11:K13"/>
    <mergeCell ref="L11:L13"/>
    <mergeCell ref="M11:M13"/>
    <mergeCell ref="N11:P12"/>
    <mergeCell ref="E12:E13"/>
    <mergeCell ref="A8:R8"/>
    <mergeCell ref="A9:S9"/>
    <mergeCell ref="A10:A13"/>
    <mergeCell ref="B10:B13"/>
    <mergeCell ref="C10:C13"/>
    <mergeCell ref="D10:J10"/>
    <mergeCell ref="K10:L10"/>
    <mergeCell ref="M10:P10"/>
    <mergeCell ref="Q10:Q13"/>
    <mergeCell ref="R10:R13"/>
  </mergeCell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Фінансовий план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Дарья Кавун</cp:lastModifiedBy>
  <cp:lastPrinted>2020-06-25T10:37:02Z</cp:lastPrinted>
  <dcterms:created xsi:type="dcterms:W3CDTF">2016-08-17T07:44:24Z</dcterms:created>
  <dcterms:modified xsi:type="dcterms:W3CDTF">2020-07-15T10:57:50Z</dcterms:modified>
</cp:coreProperties>
</file>